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35" windowHeight="6495" tabRatio="810" activeTab="4"/>
  </bookViews>
  <sheets>
    <sheet name="Wirtschaftsplan" sheetId="1" r:id="rId1"/>
    <sheet name="GuV-|LQ-Planung" sheetId="2" r:id="rId2"/>
    <sheet name="Ergebnisplan einzeln" sheetId="3" r:id="rId3"/>
    <sheet name="Liquiditätsplan einzeln" sheetId="4" r:id="rId4"/>
    <sheet name="Privatkosten" sheetId="5" r:id="rId5"/>
  </sheets>
  <definedNames/>
  <calcPr fullCalcOnLoad="1"/>
</workbook>
</file>

<file path=xl/sharedStrings.xml><?xml version="1.0" encoding="utf-8"?>
<sst xmlns="http://schemas.openxmlformats.org/spreadsheetml/2006/main" count="1057" uniqueCount="367">
  <si>
    <t xml:space="preserve">I. </t>
  </si>
  <si>
    <t>Nr.</t>
  </si>
  <si>
    <t>Position</t>
  </si>
  <si>
    <t>1.</t>
  </si>
  <si>
    <t xml:space="preserve"> </t>
  </si>
  <si>
    <t>2.</t>
  </si>
  <si>
    <t>Sonstiges</t>
  </si>
  <si>
    <t xml:space="preserve">II. </t>
  </si>
  <si>
    <t>Personalkosten</t>
  </si>
  <si>
    <t>DISPONIBEL</t>
  </si>
  <si>
    <t>Mai</t>
  </si>
  <si>
    <t xml:space="preserve">Aufwendungen </t>
  </si>
  <si>
    <t xml:space="preserve">Erträge </t>
  </si>
  <si>
    <t>3.</t>
  </si>
  <si>
    <t xml:space="preserve">                                                    der</t>
  </si>
  <si>
    <t>TEUR</t>
  </si>
  <si>
    <t>Investitionen</t>
  </si>
  <si>
    <t>Gewinnvortrag aus Vorjahr</t>
  </si>
  <si>
    <t>Summe Erträge</t>
  </si>
  <si>
    <t>Summe Aufwendungen</t>
  </si>
  <si>
    <t>Überschuss/Fehlbetrag</t>
  </si>
  <si>
    <t>Abschreibungen</t>
  </si>
  <si>
    <t>Betriebsergebnis</t>
  </si>
  <si>
    <t>4.</t>
  </si>
  <si>
    <t>5.</t>
  </si>
  <si>
    <t>Ergebnis</t>
  </si>
  <si>
    <t>Umsatz 2</t>
  </si>
  <si>
    <t>Umsatz 1</t>
  </si>
  <si>
    <t>Bestandsveränderungen</t>
  </si>
  <si>
    <t>Raumkosten</t>
  </si>
  <si>
    <t>Telefon, Fax, Internet</t>
  </si>
  <si>
    <t>KFZ-Kosten</t>
  </si>
  <si>
    <t>Werbe- und Reisekosten</t>
  </si>
  <si>
    <t>Instandhaltung, Wartung</t>
  </si>
  <si>
    <t>Versicherungen</t>
  </si>
  <si>
    <t>Büromaterial</t>
  </si>
  <si>
    <t>Sonstige Kosten</t>
  </si>
  <si>
    <t>Zins-Erträge</t>
  </si>
  <si>
    <t>Steuern / Sonstiges</t>
  </si>
  <si>
    <t xml:space="preserve">     KFZ</t>
  </si>
  <si>
    <t xml:space="preserve">     Betriebsausstattung (Büro, EDV)</t>
  </si>
  <si>
    <t xml:space="preserve">     Technische Geräte (Server) </t>
  </si>
  <si>
    <t>Liquiditätsplan</t>
  </si>
  <si>
    <t>Jahr:</t>
  </si>
  <si>
    <t>Pos.</t>
  </si>
  <si>
    <t>Einnahmen / Ausgaben</t>
  </si>
  <si>
    <t>Jan</t>
  </si>
  <si>
    <t>Feb</t>
  </si>
  <si>
    <t>Mrz</t>
  </si>
  <si>
    <t>Apr</t>
  </si>
  <si>
    <t>Jun</t>
  </si>
  <si>
    <t>Jul</t>
  </si>
  <si>
    <t>Aug</t>
  </si>
  <si>
    <t>Sep</t>
  </si>
  <si>
    <t>Okt</t>
  </si>
  <si>
    <t>Nov</t>
  </si>
  <si>
    <t>Dez</t>
  </si>
  <si>
    <t>Summen</t>
  </si>
  <si>
    <t>Planumsatz</t>
  </si>
  <si>
    <t>Einnahmen aus Planumsatz</t>
  </si>
  <si>
    <t>Sonstige Einnahmen</t>
  </si>
  <si>
    <t>∑  EINNAHMEN</t>
  </si>
  <si>
    <t>Pos. aus Ergebnisplan:</t>
  </si>
  <si>
    <t>5 bis 12</t>
  </si>
  <si>
    <t>übrige betriebl.</t>
  </si>
  <si>
    <t>17 bis 21</t>
  </si>
  <si>
    <t>Aufwendungen</t>
  </si>
  <si>
    <t>Material-, Wareneinkauf</t>
  </si>
  <si>
    <t>Sonstige Ausgaben</t>
  </si>
  <si>
    <t>∑  AUSGABEN</t>
  </si>
  <si>
    <t xml:space="preserve">  </t>
  </si>
  <si>
    <t xml:space="preserve">E R G E B N I S </t>
  </si>
  <si>
    <t>Überschuß (+)/Fehlbetrag(-)</t>
  </si>
  <si>
    <t>Kumuliert (+; -)</t>
  </si>
  <si>
    <t xml:space="preserve">Kreditbedarf: </t>
  </si>
  <si>
    <t>Kapitalbedarf:</t>
  </si>
  <si>
    <t>Eigenkapital:</t>
  </si>
  <si>
    <t>Bankverbinl. (-) / -guthab. (+)</t>
  </si>
  <si>
    <t>Debitoren</t>
  </si>
  <si>
    <t>Kreditoren</t>
  </si>
  <si>
    <t>Leistungen/Kosten</t>
  </si>
  <si>
    <t>GESAMTLEISTUNG</t>
  </si>
  <si>
    <t>FIXE KOSTEN</t>
  </si>
  <si>
    <t>Fremdleistung</t>
  </si>
  <si>
    <t>Fracht, Versand</t>
  </si>
  <si>
    <t>Provision</t>
  </si>
  <si>
    <t>Garantieleistung</t>
  </si>
  <si>
    <t>VARIABLE KOSTEN</t>
  </si>
  <si>
    <t>BETRIEBSERGEBNIS</t>
  </si>
  <si>
    <t>Zinserträge</t>
  </si>
  <si>
    <t>Zinsaufwendungen</t>
  </si>
  <si>
    <t xml:space="preserve">ERGEBNIS </t>
  </si>
  <si>
    <t>Vergleiche hierzu Liquiditätsplan !</t>
  </si>
  <si>
    <t>IV.</t>
  </si>
  <si>
    <t>Zuschüsse</t>
  </si>
  <si>
    <t>1b</t>
  </si>
  <si>
    <t>1a</t>
  </si>
  <si>
    <t>1c</t>
  </si>
  <si>
    <t>24a</t>
  </si>
  <si>
    <t>24b</t>
  </si>
  <si>
    <t>24c</t>
  </si>
  <si>
    <t>2a</t>
  </si>
  <si>
    <t>2b</t>
  </si>
  <si>
    <t>13a</t>
  </si>
  <si>
    <t>13b</t>
  </si>
  <si>
    <t>13c</t>
  </si>
  <si>
    <t>V.</t>
  </si>
  <si>
    <t>Plan</t>
  </si>
  <si>
    <t>Fremdkap.-dienste</t>
  </si>
  <si>
    <t>Zins-Aufwend./Tilgungen</t>
  </si>
  <si>
    <t>VI.</t>
  </si>
  <si>
    <t>IST</t>
  </si>
  <si>
    <t>Trend</t>
  </si>
  <si>
    <t>EINNAHMEN</t>
  </si>
  <si>
    <t>1d</t>
  </si>
  <si>
    <t>Zuschüsse / Eigeneinlagen</t>
  </si>
  <si>
    <t>1e</t>
  </si>
  <si>
    <t>1f</t>
  </si>
  <si>
    <t>GESAMTEINNAHMEN</t>
  </si>
  <si>
    <t>AUSGABEN</t>
  </si>
  <si>
    <t>Material, Wareneinkauf</t>
  </si>
  <si>
    <t>Fremdleistungen zur Produktion</t>
  </si>
  <si>
    <t>2c</t>
  </si>
  <si>
    <t>Provisionen, Lizenzen</t>
  </si>
  <si>
    <t>2d</t>
  </si>
  <si>
    <t>2e</t>
  </si>
  <si>
    <t>Zw.-summe Kosten</t>
  </si>
  <si>
    <t>Rohergebnis</t>
  </si>
  <si>
    <t>2f</t>
  </si>
  <si>
    <t>2g</t>
  </si>
  <si>
    <t>2h</t>
  </si>
  <si>
    <t>Telefon / Fax / Internet</t>
  </si>
  <si>
    <t>2i</t>
  </si>
  <si>
    <t>2k</t>
  </si>
  <si>
    <t>2l</t>
  </si>
  <si>
    <t>2m</t>
  </si>
  <si>
    <t>2n</t>
  </si>
  <si>
    <t>2o</t>
  </si>
  <si>
    <t>2p</t>
  </si>
  <si>
    <t>2q</t>
  </si>
  <si>
    <t>GESAMTAUSGABEN</t>
  </si>
  <si>
    <t>Finanzbewegungen</t>
  </si>
  <si>
    <t>5a</t>
  </si>
  <si>
    <t>5b</t>
  </si>
  <si>
    <t>Zins-Aufwendungen</t>
  </si>
  <si>
    <t>5c</t>
  </si>
  <si>
    <t>Gewinnvortrag</t>
  </si>
  <si>
    <t>5d</t>
  </si>
  <si>
    <t>Tilgungen</t>
  </si>
  <si>
    <t>Liquiditätsneutrale Positionen</t>
  </si>
  <si>
    <t xml:space="preserve">     Abschreibungen Geräte </t>
  </si>
  <si>
    <t xml:space="preserve">     Sonderposten </t>
  </si>
  <si>
    <t xml:space="preserve">     Abschreibungen KFZ</t>
  </si>
  <si>
    <t xml:space="preserve">     Sonderposten</t>
  </si>
  <si>
    <t xml:space="preserve">Summe liquiditätsneutrale Positionen </t>
  </si>
  <si>
    <t xml:space="preserve">Ergebnis gemäß Erfolgsplan </t>
  </si>
  <si>
    <t xml:space="preserve">Summe Investitionen </t>
  </si>
  <si>
    <t xml:space="preserve">Darlehnstilgungen </t>
  </si>
  <si>
    <t xml:space="preserve">Abschreibungen KFZ </t>
  </si>
  <si>
    <t xml:space="preserve">Abschreibungen Geräte </t>
  </si>
  <si>
    <t xml:space="preserve">Abschreibungen Geräte etc. </t>
  </si>
  <si>
    <t xml:space="preserve">"Korrigiertes" Ergebnis </t>
  </si>
  <si>
    <t xml:space="preserve">Korrigiertes Ergebnis  </t>
  </si>
  <si>
    <t xml:space="preserve">Sonstiges </t>
  </si>
  <si>
    <t>Alle Angaben in TEUR</t>
  </si>
  <si>
    <t xml:space="preserve">Jahr: </t>
  </si>
  <si>
    <t xml:space="preserve">     Betriebsausstattung</t>
  </si>
  <si>
    <t>Summe Investitionen</t>
  </si>
  <si>
    <t xml:space="preserve">Liquiditätsergebnis gesamt </t>
  </si>
  <si>
    <t>Korrigiertes Ergebnis</t>
  </si>
  <si>
    <t xml:space="preserve">     Geräte </t>
  </si>
  <si>
    <t xml:space="preserve">     Abschreibung Geräte</t>
  </si>
  <si>
    <t xml:space="preserve">     Abschreibung KFZ</t>
  </si>
  <si>
    <t xml:space="preserve">Summe li.-neutrale Pos. </t>
  </si>
  <si>
    <t>Summe li.-neutrale Pos.</t>
  </si>
  <si>
    <t xml:space="preserve">Darlehenstilgungen </t>
  </si>
  <si>
    <t xml:space="preserve">Liquiditätsergebnis aus Betrieb </t>
  </si>
  <si>
    <t xml:space="preserve">1. </t>
  </si>
  <si>
    <t>VII.</t>
  </si>
  <si>
    <t xml:space="preserve">Ia. </t>
  </si>
  <si>
    <t xml:space="preserve">Gründungskosten </t>
  </si>
  <si>
    <t xml:space="preserve">Marktrecherchen, Studien </t>
  </si>
  <si>
    <t>Lizenz-, Franchisegebühren</t>
  </si>
  <si>
    <t xml:space="preserve">Reisekosten, Telefon, etc. </t>
  </si>
  <si>
    <t xml:space="preserve">Gerichtskosten, Notar, HR-Eintragung </t>
  </si>
  <si>
    <t xml:space="preserve">Mietkaution, Maklercourtage </t>
  </si>
  <si>
    <t xml:space="preserve">Gründungsberatung, sonst. Beratung </t>
  </si>
  <si>
    <t xml:space="preserve">Summe Allg. Gründungskosten </t>
  </si>
  <si>
    <t>Umbaumaßnahmen Immobilie, Büro</t>
  </si>
  <si>
    <t xml:space="preserve">Geräte und Maschinen </t>
  </si>
  <si>
    <t xml:space="preserve">Büro-, Labor-, Lagereinrichtung </t>
  </si>
  <si>
    <t xml:space="preserve">EDV-Ausstattung </t>
  </si>
  <si>
    <t xml:space="preserve">Fahrzeuge </t>
  </si>
  <si>
    <t xml:space="preserve">Summe Erst-Investitionen </t>
  </si>
  <si>
    <t>Material</t>
  </si>
  <si>
    <t>Waren</t>
  </si>
  <si>
    <t xml:space="preserve">Summe Materialien, Waren </t>
  </si>
  <si>
    <t xml:space="preserve">Summe Betriebsbedarf 1. Jahr </t>
  </si>
  <si>
    <t xml:space="preserve">Gesamt-Gründungskosten </t>
  </si>
  <si>
    <t xml:space="preserve">Position </t>
  </si>
  <si>
    <t xml:space="preserve">Betrag  </t>
  </si>
  <si>
    <t xml:space="preserve">Nr. </t>
  </si>
  <si>
    <t xml:space="preserve">Allgemeine Gründungskosten </t>
  </si>
  <si>
    <t xml:space="preserve">Erst-Investitionen </t>
  </si>
  <si>
    <t xml:space="preserve">Erst-Ausstattung Material- und Warenlager </t>
  </si>
  <si>
    <t xml:space="preserve">3. </t>
  </si>
  <si>
    <t xml:space="preserve">4. </t>
  </si>
  <si>
    <t xml:space="preserve">2. </t>
  </si>
  <si>
    <t xml:space="preserve">                                                       für das Geschäftsjahr XXXX</t>
  </si>
  <si>
    <t xml:space="preserve">                                                        (1.1. - 31.12.XXXX)</t>
  </si>
  <si>
    <t xml:space="preserve">Erfolgsplan </t>
  </si>
  <si>
    <t>Vorjahr</t>
  </si>
  <si>
    <t xml:space="preserve">Finanzplan </t>
  </si>
  <si>
    <t xml:space="preserve">Liquidität am 01. Januar </t>
  </si>
  <si>
    <t xml:space="preserve">Liquidität am 31. Dezember </t>
  </si>
  <si>
    <t xml:space="preserve">Personalplan </t>
  </si>
  <si>
    <t>Ergebnisplan (GuV-Rechnung)</t>
  </si>
  <si>
    <t>Titel</t>
  </si>
  <si>
    <t>Januar</t>
  </si>
  <si>
    <t>Februar</t>
  </si>
  <si>
    <t>März</t>
  </si>
  <si>
    <t>April</t>
  </si>
  <si>
    <t>Juni</t>
  </si>
  <si>
    <t>Juli</t>
  </si>
  <si>
    <t>August</t>
  </si>
  <si>
    <t>Sept.</t>
  </si>
  <si>
    <t>Oktober</t>
  </si>
  <si>
    <t>Nov.</t>
  </si>
  <si>
    <t>Dez.</t>
  </si>
  <si>
    <t>Gesamt</t>
  </si>
  <si>
    <t>A</t>
  </si>
  <si>
    <t>Wohnung/Haus</t>
  </si>
  <si>
    <t xml:space="preserve">Haus Ø pro M.: </t>
  </si>
  <si>
    <t>Stadt / Gebühren</t>
  </si>
  <si>
    <t xml:space="preserve">Strom </t>
  </si>
  <si>
    <t xml:space="preserve">Gas </t>
  </si>
  <si>
    <t>Wasser</t>
  </si>
  <si>
    <t>Miete</t>
  </si>
  <si>
    <t xml:space="preserve">Summe </t>
  </si>
  <si>
    <t>B</t>
  </si>
  <si>
    <t>Lebensführung</t>
  </si>
  <si>
    <t xml:space="preserve">Lebensführung Ø pro M.: </t>
  </si>
  <si>
    <t>Telefon / Internet</t>
  </si>
  <si>
    <t>GEZ  /  Kabel</t>
  </si>
  <si>
    <t>Zeitschriften</t>
  </si>
  <si>
    <t>Kontoführung</t>
  </si>
  <si>
    <t>Sport / VHS / …</t>
  </si>
  <si>
    <t xml:space="preserve">Berufsverbände </t>
  </si>
  <si>
    <t xml:space="preserve">Spenden </t>
  </si>
  <si>
    <t>Summe</t>
  </si>
  <si>
    <t>C</t>
  </si>
  <si>
    <t>Auto</t>
  </si>
  <si>
    <t xml:space="preserve">Auto Ø pro M.: </t>
  </si>
  <si>
    <t>Haftpflicht</t>
  </si>
  <si>
    <t>Steuer</t>
  </si>
  <si>
    <t>ADAC</t>
  </si>
  <si>
    <t>Reparaturen</t>
  </si>
  <si>
    <t>Benzin</t>
  </si>
  <si>
    <t>D</t>
  </si>
  <si>
    <t xml:space="preserve">Versicherungen Ø pro M.: </t>
  </si>
  <si>
    <t>Privathaftpflicht</t>
  </si>
  <si>
    <t>Gebäude</t>
  </si>
  <si>
    <t>Hausrat</t>
  </si>
  <si>
    <t>Rechtschutz</t>
  </si>
  <si>
    <t>Leben / Vorsorge</t>
  </si>
  <si>
    <t>E</t>
  </si>
  <si>
    <t>Haushalt</t>
  </si>
  <si>
    <t xml:space="preserve">Haushalt Ø pro M.: </t>
  </si>
  <si>
    <t>Lebensmittel</t>
  </si>
  <si>
    <t>Taschengeld</t>
  </si>
  <si>
    <t>Diverses</t>
  </si>
  <si>
    <t xml:space="preserve">Jahr:  </t>
  </si>
  <si>
    <t>SUMMEN A - E</t>
  </si>
  <si>
    <t xml:space="preserve">                                            F I N A N Z P L A N U N G</t>
  </si>
  <si>
    <t xml:space="preserve">                                                    Fa. Muster &amp; Meier GbR </t>
  </si>
  <si>
    <t xml:space="preserve">aktuelles Jahr </t>
  </si>
  <si>
    <t xml:space="preserve">Geschäftsführer I </t>
  </si>
  <si>
    <t xml:space="preserve">Stelle </t>
  </si>
  <si>
    <t>Monatsgehalt</t>
  </si>
  <si>
    <t>Jahresgehalt</t>
  </si>
  <si>
    <t xml:space="preserve">Angestellte des Unternehmens </t>
  </si>
  <si>
    <t>Geschäftsführer II</t>
  </si>
  <si>
    <t>Geschäftsführer III</t>
  </si>
  <si>
    <t xml:space="preserve">Leitung Buchhaltung </t>
  </si>
  <si>
    <t>Leitung IT / EDV</t>
  </si>
  <si>
    <t xml:space="preserve">Leitung Vertrieb </t>
  </si>
  <si>
    <t xml:space="preserve">     … </t>
  </si>
  <si>
    <t xml:space="preserve">… </t>
  </si>
  <si>
    <t>Jahreskosten</t>
  </si>
  <si>
    <t xml:space="preserve">     Sonderzahlung </t>
  </si>
  <si>
    <t xml:space="preserve">N. N. </t>
  </si>
  <si>
    <t xml:space="preserve">   Hausmeister</t>
  </si>
  <si>
    <t xml:space="preserve">   Reinigungskraft </t>
  </si>
  <si>
    <t xml:space="preserve">Personalkosten p. a. </t>
  </si>
  <si>
    <t>VIII:</t>
  </si>
  <si>
    <t>Trendanalyse</t>
  </si>
  <si>
    <t>IX:</t>
  </si>
  <si>
    <t xml:space="preserve"> Private Lebenshaltungskosten</t>
  </si>
  <si>
    <t>Ergebnis gemäß Ergebnisplan Gründungsjahr</t>
  </si>
  <si>
    <t xml:space="preserve">   … </t>
  </si>
  <si>
    <t xml:space="preserve">Jahr </t>
  </si>
  <si>
    <t xml:space="preserve">Plan </t>
  </si>
  <si>
    <t>Abschreibungen Geräte</t>
  </si>
  <si>
    <t xml:space="preserve">Tilgungen </t>
  </si>
  <si>
    <t xml:space="preserve">Zins-Aufwendungen </t>
  </si>
  <si>
    <t>Jahr</t>
  </si>
  <si>
    <t>+1</t>
  </si>
  <si>
    <t>+2</t>
  </si>
  <si>
    <t>+3</t>
  </si>
  <si>
    <t>+4</t>
  </si>
  <si>
    <t>+5</t>
  </si>
  <si>
    <t>akt.</t>
  </si>
  <si>
    <t>∑</t>
  </si>
  <si>
    <t>p. M.</t>
  </si>
  <si>
    <t xml:space="preserve">Stand (Ende M/J):  </t>
  </si>
  <si>
    <t xml:space="preserve">GuV-Auswertung - Jahr: </t>
  </si>
  <si>
    <t>Liquiditätsergebnis gesamt</t>
  </si>
  <si>
    <t xml:space="preserve">Geschäftsführung </t>
  </si>
  <si>
    <t xml:space="preserve">Team </t>
  </si>
  <si>
    <t>I.</t>
  </si>
  <si>
    <t>I.a</t>
  </si>
  <si>
    <t>II.</t>
  </si>
  <si>
    <t>III.</t>
  </si>
  <si>
    <t>VIII.</t>
  </si>
  <si>
    <t>IX.</t>
  </si>
  <si>
    <t>Erfolgsplan  (GuV-Rechnung Jahresübersicht)</t>
  </si>
  <si>
    <t>Gründungskosten  (incl. Investitionsplanung)</t>
  </si>
  <si>
    <t>Personalplan  (Stellen- und Gehaltsplanung)</t>
  </si>
  <si>
    <t>Ergebnisplan  (GuV-Rechnung monatlich)</t>
  </si>
  <si>
    <t>Liquiditätsplan  (Monatsbetrachtung)</t>
  </si>
  <si>
    <t>Finanzplan  (Liquiditätsplan Jahresübersicht)</t>
  </si>
  <si>
    <t>5-Jahres-Planung  (GuV-Rechnung mittelfristig)</t>
  </si>
  <si>
    <t>Finanzplanung (Liquiditätsrechnung mittelfristig)</t>
  </si>
  <si>
    <t>Trendanalyse (GuV-Monats-Auswertung)</t>
  </si>
  <si>
    <t>Kalkulation private Lebenshaltung</t>
  </si>
  <si>
    <t>Liquiditätsrelevanter Ereignisse</t>
  </si>
  <si>
    <t>(Jahres-GuV-Rechnung)</t>
  </si>
  <si>
    <t>Sonstiges / Besonderheiten</t>
  </si>
  <si>
    <t xml:space="preserve">Sonstiges / Besonderheiten gemäß Aufstellung </t>
  </si>
  <si>
    <t>6.</t>
  </si>
  <si>
    <t>Geringsfügig Beschäftigte</t>
  </si>
  <si>
    <t>5-Jahres-Planung GuV</t>
  </si>
  <si>
    <t>(Erfolgs-Rechnung mittelfristig)</t>
  </si>
  <si>
    <t>5-Jahres-Finanzplan</t>
  </si>
  <si>
    <t>Liquiditätsrechnung Jahresübersicht</t>
  </si>
  <si>
    <t>(Liquiditätsrechnung mittelfristig)</t>
  </si>
  <si>
    <t>Gründungsjahr</t>
  </si>
  <si>
    <r>
      <t xml:space="preserve">Betriebsbedarf 1. Jahr  </t>
    </r>
    <r>
      <rPr>
        <b/>
        <sz val="10"/>
        <rFont val="Arial"/>
        <family val="2"/>
      </rPr>
      <t>(vgl. GuV-Rechnung 1. Jahr)</t>
    </r>
  </si>
  <si>
    <t>Berufsgenossenschaft</t>
  </si>
  <si>
    <t xml:space="preserve">Liquiditätsrelevante Ereignisse </t>
  </si>
  <si>
    <t>Verbrauchsmaterial</t>
  </si>
  <si>
    <t xml:space="preserve">Material-, Wareneinkauf (16) </t>
  </si>
  <si>
    <t>Tilgung Darlehen</t>
  </si>
  <si>
    <t xml:space="preserve">Kreditbedarf 3): </t>
  </si>
  <si>
    <t>Kapitalbedarf 1):</t>
  </si>
  <si>
    <t>Eigenkapital 2):</t>
  </si>
  <si>
    <t xml:space="preserve">Erläuterungen: </t>
  </si>
  <si>
    <t xml:space="preserve">Die Zeile "Disponibel" darf niemals (!) negativ werden! </t>
  </si>
  <si>
    <t xml:space="preserve">Wer über kein Eigenkapital verfügt, trägt bei 2) "0,0" ein. </t>
  </si>
  <si>
    <t xml:space="preserve">Die Planungen für das 2. und 3. Jahr beziehen sich hier natürlich auch auf die Angaben zu 1) bis 3) im 1. Jahr. </t>
  </si>
  <si>
    <t xml:space="preserve">Achtung:  Viele Felder sind mit Formeln belegt; dann bitte nichts eintragen, diese Felder berechnen sich von selbst. </t>
  </si>
  <si>
    <t xml:space="preserve">1) = Höchster negativer Wert in Zeile "Bankverbindlichkeit";   2) = Eigenes Kapital;   3) = Nicht durch eigenes Kapital gedeckter Kapitalbedarf; diese Summe muss beschafft werden (Kredit oder Investor). </t>
  </si>
  <si>
    <t>Tilgung Darlehen  4)</t>
  </si>
  <si>
    <t xml:space="preserve">Die Zeile "Tilgung Darlehen" (Pos. 11) bezieht sich auf das Darlehen gemäß Zelle D66 (blau hinterlegt). Ein Darlehen muss häufig erst ab den 2. oder 3. Jahr getilgt werden. </t>
  </si>
  <si>
    <t xml:space="preserve">Siehe hierzu auch Beschreibungen und Erläuterungen im Skript. </t>
  </si>
  <si>
    <t>Tilgung</t>
  </si>
  <si>
    <t>Zinseerträge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</si>
</sst>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.0"/>
    <numFmt numFmtId="175" formatCode="0.0"/>
  </numFmts>
  <fonts count="8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6"/>
      <name val="Arial"/>
      <family val="2"/>
    </font>
    <font>
      <b/>
      <sz val="11"/>
      <color indexed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2"/>
    </font>
    <font>
      <b/>
      <sz val="9"/>
      <color indexed="16"/>
      <name val="Arial"/>
      <family val="2"/>
    </font>
    <font>
      <b/>
      <u val="single"/>
      <sz val="9"/>
      <color indexed="16"/>
      <name val="Arial"/>
      <family val="2"/>
    </font>
    <font>
      <sz val="9"/>
      <color indexed="16"/>
      <name val="Arial"/>
      <family val="2"/>
    </font>
    <font>
      <b/>
      <i/>
      <sz val="9"/>
      <name val="Arial"/>
      <family val="2"/>
    </font>
    <font>
      <b/>
      <sz val="18"/>
      <name val="Arial"/>
      <family val="2"/>
    </font>
    <font>
      <u val="single"/>
      <sz val="11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10"/>
      <name val="Arial"/>
      <family val="2"/>
    </font>
    <font>
      <b/>
      <sz val="14"/>
      <color indexed="52"/>
      <name val="Arial"/>
      <family val="2"/>
    </font>
    <font>
      <b/>
      <sz val="9"/>
      <color indexed="52"/>
      <name val="Arial"/>
      <family val="2"/>
    </font>
    <font>
      <b/>
      <sz val="18"/>
      <color indexed="10"/>
      <name val="Arial"/>
      <family val="2"/>
    </font>
    <font>
      <b/>
      <sz val="8"/>
      <color indexed="8"/>
      <name val="Arial"/>
      <family val="2"/>
    </font>
    <font>
      <b/>
      <sz val="24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C00000"/>
      <name val="Arial"/>
      <family val="2"/>
    </font>
    <font>
      <b/>
      <sz val="14"/>
      <color theme="5" tint="-0.4999699890613556"/>
      <name val="Arial"/>
      <family val="2"/>
    </font>
    <font>
      <b/>
      <sz val="9"/>
      <color theme="5" tint="-0.4999699890613556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gradientFill degree="90">
        <stop position="0">
          <color theme="0" tint="-0.14901000261306763"/>
        </stop>
        <stop position="0.5">
          <color rgb="FF2FB5C3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rgb="FF2FB5C3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rgb="FF2FB5C3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rgb="FF2FB5C3"/>
        </stop>
        <stop position="1">
          <color theme="0" tint="-0.14901000261306763"/>
        </stop>
      </gradientFill>
    </fill>
    <fill>
      <patternFill patternType="solid">
        <fgColor rgb="FFFFFF99"/>
        <bgColor indexed="64"/>
      </patternFill>
    </fill>
    <fill>
      <patternFill patternType="solid">
        <fgColor rgb="FFCAEAF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AEAEA"/>
        <bgColor indexed="64"/>
      </patternFill>
    </fill>
  </fills>
  <borders count="19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double"/>
      <right style="medium"/>
      <top style="hair"/>
      <bottom style="hair"/>
    </border>
    <border>
      <left style="medium"/>
      <right style="hair"/>
      <top style="thin"/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medium"/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hair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hair"/>
      <right>
        <color indexed="63"/>
      </right>
      <top style="double"/>
      <bottom style="hair"/>
    </border>
    <border>
      <left style="thin"/>
      <right style="double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medium"/>
      <right style="hair"/>
      <top style="hair"/>
      <bottom style="dashed"/>
    </border>
    <border>
      <left style="hair"/>
      <right>
        <color indexed="63"/>
      </right>
      <top style="hair"/>
      <bottom style="dashed"/>
    </border>
    <border>
      <left style="thin"/>
      <right style="thin"/>
      <top style="hair"/>
      <bottom style="dashed"/>
    </border>
    <border>
      <left style="thin"/>
      <right style="double"/>
      <top style="hair"/>
      <bottom style="dashed"/>
    </border>
    <border>
      <left>
        <color indexed="63"/>
      </left>
      <right style="medium"/>
      <top style="hair"/>
      <bottom style="dashed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 style="hair"/>
      <bottom style="thin"/>
    </border>
    <border>
      <left style="hair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 style="hair"/>
      <top style="hair"/>
      <bottom style="thin"/>
    </border>
    <border>
      <left style="double"/>
      <right style="double"/>
      <top style="hair"/>
      <bottom style="thin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hair"/>
      <top style="medium"/>
      <bottom style="thin"/>
    </border>
    <border>
      <left style="thick">
        <color rgb="FF2FB5C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2FB5C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hair"/>
      <top style="double"/>
      <bottom style="hair"/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double"/>
      <right style="medium"/>
      <top style="double"/>
      <bottom style="thin"/>
    </border>
    <border>
      <left style="double"/>
      <right style="medium"/>
      <top style="double"/>
      <bottom style="medium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hair"/>
      <right style="hair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hair"/>
      <top style="thin"/>
      <bottom style="thin"/>
    </border>
    <border>
      <left style="hair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 style="dashed"/>
    </border>
    <border>
      <left>
        <color indexed="63"/>
      </left>
      <right style="thin"/>
      <top style="hair"/>
      <bottom style="dashed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ck">
        <color rgb="FF2FB5C3"/>
      </left>
      <right>
        <color indexed="63"/>
      </right>
      <top style="thick">
        <color rgb="FF2FB5C3"/>
      </top>
      <bottom>
        <color indexed="63"/>
      </bottom>
    </border>
    <border>
      <left>
        <color indexed="63"/>
      </left>
      <right>
        <color indexed="63"/>
      </right>
      <top style="thick">
        <color rgb="FF2FB5C3"/>
      </top>
      <bottom>
        <color indexed="63"/>
      </bottom>
    </border>
    <border>
      <left>
        <color indexed="63"/>
      </left>
      <right style="thick">
        <color rgb="FF2FB5C3"/>
      </right>
      <top style="thick">
        <color rgb="FF2FB5C3"/>
      </top>
      <bottom>
        <color indexed="63"/>
      </bottom>
    </border>
    <border>
      <left style="thick">
        <color rgb="FF2FB5C3"/>
      </left>
      <right>
        <color indexed="63"/>
      </right>
      <top>
        <color indexed="63"/>
      </top>
      <bottom style="thick">
        <color rgb="FF2FB5C3"/>
      </bottom>
    </border>
    <border>
      <left>
        <color indexed="63"/>
      </left>
      <right>
        <color indexed="63"/>
      </right>
      <top>
        <color indexed="63"/>
      </top>
      <bottom style="thick">
        <color rgb="FF2FB5C3"/>
      </bottom>
    </border>
    <border>
      <left>
        <color indexed="63"/>
      </left>
      <right style="thick">
        <color rgb="FF2FB5C3"/>
      </right>
      <top>
        <color indexed="63"/>
      </top>
      <bottom style="thick">
        <color rgb="FF2FB5C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</border>
    <border>
      <left>
        <color indexed="63"/>
      </left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6" borderId="2" applyNumberFormat="0" applyAlignment="0" applyProtection="0"/>
    <xf numFmtId="171" fontId="0" fillId="0" borderId="0" applyFont="0" applyFill="0" applyBorder="0" applyAlignment="0" applyProtection="0"/>
    <xf numFmtId="0" fontId="64" fillId="27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173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32" borderId="9" applyNumberFormat="0" applyAlignment="0" applyProtection="0"/>
  </cellStyleXfs>
  <cellXfs count="79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74" fontId="0" fillId="0" borderId="0" xfId="0" applyNumberFormat="1" applyAlignment="1">
      <alignment horizontal="right"/>
    </xf>
    <xf numFmtId="174" fontId="0" fillId="0" borderId="0" xfId="0" applyNumberFormat="1" applyAlignment="1">
      <alignment/>
    </xf>
    <xf numFmtId="174" fontId="0" fillId="0" borderId="10" xfId="0" applyNumberFormat="1" applyFont="1" applyBorder="1" applyAlignment="1">
      <alignment/>
    </xf>
    <xf numFmtId="174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/>
    </xf>
    <xf numFmtId="0" fontId="0" fillId="0" borderId="11" xfId="0" applyBorder="1" applyAlignment="1">
      <alignment/>
    </xf>
    <xf numFmtId="174" fontId="0" fillId="0" borderId="12" xfId="0" applyNumberFormat="1" applyBorder="1" applyAlignment="1">
      <alignment/>
    </xf>
    <xf numFmtId="174" fontId="0" fillId="0" borderId="13" xfId="0" applyNumberFormat="1" applyBorder="1" applyAlignment="1">
      <alignment/>
    </xf>
    <xf numFmtId="174" fontId="6" fillId="0" borderId="14" xfId="0" applyNumberFormat="1" applyFont="1" applyBorder="1" applyAlignment="1">
      <alignment horizontal="right"/>
    </xf>
    <xf numFmtId="174" fontId="0" fillId="0" borderId="14" xfId="0" applyNumberFormat="1" applyFont="1" applyBorder="1" applyAlignment="1">
      <alignment horizontal="right"/>
    </xf>
    <xf numFmtId="174" fontId="0" fillId="0" borderId="15" xfId="0" applyNumberFormat="1" applyBorder="1" applyAlignment="1">
      <alignment horizontal="right"/>
    </xf>
    <xf numFmtId="0" fontId="6" fillId="0" borderId="14" xfId="0" applyFont="1" applyBorder="1" applyAlignment="1">
      <alignment/>
    </xf>
    <xf numFmtId="0" fontId="0" fillId="0" borderId="15" xfId="0" applyBorder="1" applyAlignment="1">
      <alignment/>
    </xf>
    <xf numFmtId="174" fontId="6" fillId="0" borderId="14" xfId="0" applyNumberFormat="1" applyFont="1" applyBorder="1" applyAlignment="1">
      <alignment/>
    </xf>
    <xf numFmtId="174" fontId="1" fillId="0" borderId="16" xfId="0" applyNumberFormat="1" applyFont="1" applyBorder="1" applyAlignment="1">
      <alignment/>
    </xf>
    <xf numFmtId="174" fontId="1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11" xfId="0" applyFont="1" applyBorder="1" applyAlignment="1">
      <alignment/>
    </xf>
    <xf numFmtId="174" fontId="6" fillId="0" borderId="15" xfId="0" applyNumberFormat="1" applyFont="1" applyBorder="1" applyAlignment="1">
      <alignment/>
    </xf>
    <xf numFmtId="0" fontId="6" fillId="0" borderId="0" xfId="0" applyFont="1" applyAlignment="1">
      <alignment/>
    </xf>
    <xf numFmtId="174" fontId="6" fillId="0" borderId="14" xfId="0" applyNumberFormat="1" applyFont="1" applyBorder="1" applyAlignment="1">
      <alignment/>
    </xf>
    <xf numFmtId="174" fontId="6" fillId="0" borderId="14" xfId="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174" fontId="6" fillId="0" borderId="15" xfId="0" applyNumberFormat="1" applyFont="1" applyBorder="1" applyAlignment="1">
      <alignment/>
    </xf>
    <xf numFmtId="174" fontId="6" fillId="0" borderId="15" xfId="0" applyNumberFormat="1" applyFont="1" applyBorder="1" applyAlignment="1">
      <alignment horizontal="right"/>
    </xf>
    <xf numFmtId="174" fontId="6" fillId="0" borderId="12" xfId="0" applyNumberFormat="1" applyFont="1" applyBorder="1" applyAlignment="1">
      <alignment/>
    </xf>
    <xf numFmtId="174" fontId="1" fillId="0" borderId="14" xfId="0" applyNumberFormat="1" applyFont="1" applyBorder="1" applyAlignment="1">
      <alignment horizontal="center"/>
    </xf>
    <xf numFmtId="174" fontId="1" fillId="0" borderId="14" xfId="0" applyNumberFormat="1" applyFont="1" applyBorder="1" applyAlignment="1">
      <alignment horizontal="center"/>
    </xf>
    <xf numFmtId="174" fontId="0" fillId="0" borderId="14" xfId="0" applyNumberFormat="1" applyFont="1" applyBorder="1" applyAlignment="1">
      <alignment horizontal="center"/>
    </xf>
    <xf numFmtId="174" fontId="11" fillId="0" borderId="14" xfId="0" applyNumberFormat="1" applyFont="1" applyBorder="1" applyAlignment="1">
      <alignment/>
    </xf>
    <xf numFmtId="0" fontId="11" fillId="0" borderId="0" xfId="0" applyFont="1" applyAlignment="1">
      <alignment/>
    </xf>
    <xf numFmtId="174" fontId="11" fillId="0" borderId="14" xfId="0" applyNumberFormat="1" applyFont="1" applyBorder="1" applyAlignment="1">
      <alignment horizontal="right"/>
    </xf>
    <xf numFmtId="174" fontId="11" fillId="0" borderId="10" xfId="0" applyNumberFormat="1" applyFont="1" applyBorder="1" applyAlignment="1">
      <alignment/>
    </xf>
    <xf numFmtId="174" fontId="6" fillId="0" borderId="15" xfId="0" applyNumberFormat="1" applyFont="1" applyBorder="1" applyAlignment="1">
      <alignment horizontal="right"/>
    </xf>
    <xf numFmtId="0" fontId="12" fillId="0" borderId="0" xfId="0" applyFont="1" applyAlignment="1">
      <alignment/>
    </xf>
    <xf numFmtId="174" fontId="0" fillId="0" borderId="14" xfId="0" applyNumberFormat="1" applyFont="1" applyBorder="1" applyAlignment="1">
      <alignment/>
    </xf>
    <xf numFmtId="174" fontId="11" fillId="0" borderId="17" xfId="0" applyNumberFormat="1" applyFont="1" applyBorder="1" applyAlignment="1">
      <alignment/>
    </xf>
    <xf numFmtId="174" fontId="6" fillId="0" borderId="17" xfId="0" applyNumberFormat="1" applyFont="1" applyBorder="1" applyAlignment="1">
      <alignment horizontal="right"/>
    </xf>
    <xf numFmtId="174" fontId="6" fillId="0" borderId="18" xfId="0" applyNumberFormat="1" applyFont="1" applyBorder="1" applyAlignment="1">
      <alignment horizontal="right"/>
    </xf>
    <xf numFmtId="0" fontId="0" fillId="1" borderId="0" xfId="0" applyFont="1" applyFill="1" applyAlignment="1">
      <alignment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 horizontal="right"/>
    </xf>
    <xf numFmtId="174" fontId="0" fillId="0" borderId="0" xfId="0" applyNumberFormat="1" applyBorder="1" applyAlignment="1">
      <alignment/>
    </xf>
    <xf numFmtId="174" fontId="0" fillId="0" borderId="11" xfId="0" applyNumberFormat="1" applyBorder="1" applyAlignment="1">
      <alignment horizontal="right"/>
    </xf>
    <xf numFmtId="0" fontId="12" fillId="0" borderId="0" xfId="0" applyFont="1" applyAlignment="1">
      <alignment/>
    </xf>
    <xf numFmtId="174" fontId="12" fillId="0" borderId="14" xfId="0" applyNumberFormat="1" applyFont="1" applyBorder="1" applyAlignment="1">
      <alignment horizontal="right"/>
    </xf>
    <xf numFmtId="174" fontId="12" fillId="0" borderId="10" xfId="0" applyNumberFormat="1" applyFont="1" applyBorder="1" applyAlignment="1">
      <alignment/>
    </xf>
    <xf numFmtId="174" fontId="12" fillId="33" borderId="14" xfId="0" applyNumberFormat="1" applyFont="1" applyFill="1" applyBorder="1" applyAlignment="1">
      <alignment horizontal="right"/>
    </xf>
    <xf numFmtId="174" fontId="12" fillId="0" borderId="10" xfId="0" applyNumberFormat="1" applyFont="1" applyBorder="1" applyAlignment="1">
      <alignment/>
    </xf>
    <xf numFmtId="174" fontId="7" fillId="0" borderId="14" xfId="0" applyNumberFormat="1" applyFont="1" applyBorder="1" applyAlignment="1">
      <alignment horizontal="right"/>
    </xf>
    <xf numFmtId="174" fontId="7" fillId="0" borderId="17" xfId="0" applyNumberFormat="1" applyFont="1" applyBorder="1" applyAlignment="1">
      <alignment/>
    </xf>
    <xf numFmtId="174" fontId="12" fillId="0" borderId="17" xfId="0" applyNumberFormat="1" applyFont="1" applyBorder="1" applyAlignment="1">
      <alignment horizontal="right"/>
    </xf>
    <xf numFmtId="174" fontId="12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174" fontId="7" fillId="0" borderId="14" xfId="0" applyNumberFormat="1" applyFont="1" applyBorder="1" applyAlignment="1">
      <alignment/>
    </xf>
    <xf numFmtId="174" fontId="7" fillId="0" borderId="17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16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4" fontId="1" fillId="0" borderId="20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6" fillId="0" borderId="23" xfId="0" applyFont="1" applyBorder="1" applyAlignment="1">
      <alignment/>
    </xf>
    <xf numFmtId="174" fontId="16" fillId="0" borderId="23" xfId="0" applyNumberFormat="1" applyFont="1" applyBorder="1" applyAlignment="1">
      <alignment/>
    </xf>
    <xf numFmtId="174" fontId="15" fillId="0" borderId="24" xfId="0" applyNumberFormat="1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26" xfId="0" applyFont="1" applyBorder="1" applyAlignment="1">
      <alignment/>
    </xf>
    <xf numFmtId="174" fontId="0" fillId="0" borderId="23" xfId="0" applyNumberFormat="1" applyBorder="1" applyAlignment="1">
      <alignment/>
    </xf>
    <xf numFmtId="174" fontId="1" fillId="0" borderId="24" xfId="0" applyNumberFormat="1" applyFont="1" applyBorder="1" applyAlignment="1">
      <alignment/>
    </xf>
    <xf numFmtId="0" fontId="16" fillId="0" borderId="23" xfId="0" applyFont="1" applyBorder="1" applyAlignment="1">
      <alignment horizontal="center"/>
    </xf>
    <xf numFmtId="0" fontId="16" fillId="0" borderId="27" xfId="0" applyFont="1" applyBorder="1" applyAlignment="1">
      <alignment/>
    </xf>
    <xf numFmtId="174" fontId="16" fillId="0" borderId="27" xfId="0" applyNumberFormat="1" applyFont="1" applyBorder="1" applyAlignment="1">
      <alignment/>
    </xf>
    <xf numFmtId="174" fontId="15" fillId="0" borderId="28" xfId="0" applyNumberFormat="1" applyFont="1" applyBorder="1" applyAlignment="1">
      <alignment/>
    </xf>
    <xf numFmtId="0" fontId="16" fillId="0" borderId="29" xfId="0" applyFont="1" applyBorder="1" applyAlignment="1">
      <alignment horizontal="center"/>
    </xf>
    <xf numFmtId="0" fontId="16" fillId="0" borderId="29" xfId="0" applyFont="1" applyBorder="1" applyAlignment="1">
      <alignment/>
    </xf>
    <xf numFmtId="174" fontId="16" fillId="0" borderId="29" xfId="0" applyNumberFormat="1" applyFont="1" applyBorder="1" applyAlignment="1">
      <alignment/>
    </xf>
    <xf numFmtId="174" fontId="15" fillId="0" borderId="30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16" fillId="0" borderId="32" xfId="0" applyFont="1" applyBorder="1" applyAlignment="1">
      <alignment/>
    </xf>
    <xf numFmtId="174" fontId="0" fillId="0" borderId="33" xfId="0" applyNumberFormat="1" applyBorder="1" applyAlignment="1">
      <alignment/>
    </xf>
    <xf numFmtId="174" fontId="15" fillId="0" borderId="34" xfId="0" applyNumberFormat="1" applyFont="1" applyBorder="1" applyAlignment="1">
      <alignment/>
    </xf>
    <xf numFmtId="0" fontId="0" fillId="0" borderId="35" xfId="0" applyBorder="1" applyAlignment="1">
      <alignment horizontal="center"/>
    </xf>
    <xf numFmtId="0" fontId="16" fillId="0" borderId="0" xfId="0" applyFont="1" applyBorder="1" applyAlignment="1">
      <alignment horizontal="right"/>
    </xf>
    <xf numFmtId="174" fontId="16" fillId="0" borderId="11" xfId="0" applyNumberFormat="1" applyFont="1" applyBorder="1" applyAlignment="1">
      <alignment/>
    </xf>
    <xf numFmtId="174" fontId="16" fillId="0" borderId="0" xfId="0" applyNumberFormat="1" applyFont="1" applyBorder="1" applyAlignment="1">
      <alignment/>
    </xf>
    <xf numFmtId="174" fontId="16" fillId="0" borderId="0" xfId="0" applyNumberFormat="1" applyFont="1" applyBorder="1" applyAlignment="1">
      <alignment horizontal="right"/>
    </xf>
    <xf numFmtId="4" fontId="0" fillId="0" borderId="23" xfId="0" applyNumberFormat="1" applyBorder="1" applyAlignment="1">
      <alignment/>
    </xf>
    <xf numFmtId="0" fontId="16" fillId="0" borderId="33" xfId="0" applyFont="1" applyBorder="1" applyAlignment="1">
      <alignment/>
    </xf>
    <xf numFmtId="0" fontId="0" fillId="0" borderId="36" xfId="0" applyBorder="1" applyAlignment="1">
      <alignment horizontal="center"/>
    </xf>
    <xf numFmtId="0" fontId="16" fillId="0" borderId="37" xfId="0" applyFont="1" applyBorder="1" applyAlignment="1">
      <alignment/>
    </xf>
    <xf numFmtId="4" fontId="16" fillId="0" borderId="37" xfId="0" applyNumberFormat="1" applyFont="1" applyBorder="1" applyAlignment="1">
      <alignment/>
    </xf>
    <xf numFmtId="0" fontId="16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1" fontId="7" fillId="34" borderId="38" xfId="0" applyNumberFormat="1" applyFont="1" applyFill="1" applyBorder="1" applyAlignment="1">
      <alignment horizontal="center"/>
    </xf>
    <xf numFmtId="4" fontId="0" fillId="0" borderId="25" xfId="0" applyNumberFormat="1" applyBorder="1" applyAlignment="1">
      <alignment/>
    </xf>
    <xf numFmtId="4" fontId="1" fillId="34" borderId="39" xfId="0" applyNumberFormat="1" applyFont="1" applyFill="1" applyBorder="1" applyAlignment="1">
      <alignment/>
    </xf>
    <xf numFmtId="0" fontId="1" fillId="0" borderId="20" xfId="0" applyFont="1" applyBorder="1" applyAlignment="1">
      <alignment horizontal="left"/>
    </xf>
    <xf numFmtId="0" fontId="0" fillId="0" borderId="23" xfId="0" applyBorder="1" applyAlignment="1">
      <alignment/>
    </xf>
    <xf numFmtId="0" fontId="10" fillId="0" borderId="40" xfId="0" applyFont="1" applyBorder="1" applyAlignment="1">
      <alignment horizontal="center"/>
    </xf>
    <xf numFmtId="174" fontId="10" fillId="0" borderId="16" xfId="0" applyNumberFormat="1" applyFont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4" fontId="0" fillId="0" borderId="42" xfId="0" applyNumberFormat="1" applyBorder="1" applyAlignment="1">
      <alignment/>
    </xf>
    <xf numFmtId="4" fontId="1" fillId="0" borderId="43" xfId="0" applyNumberFormat="1" applyFont="1" applyBorder="1" applyAlignment="1">
      <alignment/>
    </xf>
    <xf numFmtId="0" fontId="1" fillId="0" borderId="40" xfId="0" applyFont="1" applyBorder="1" applyAlignment="1">
      <alignment horizontal="center"/>
    </xf>
    <xf numFmtId="174" fontId="0" fillId="0" borderId="44" xfId="0" applyNumberFormat="1" applyBorder="1" applyAlignment="1">
      <alignment/>
    </xf>
    <xf numFmtId="174" fontId="1" fillId="34" borderId="45" xfId="0" applyNumberFormat="1" applyFont="1" applyFill="1" applyBorder="1" applyAlignment="1">
      <alignment/>
    </xf>
    <xf numFmtId="174" fontId="0" fillId="0" borderId="25" xfId="0" applyNumberFormat="1" applyBorder="1" applyAlignment="1">
      <alignment/>
    </xf>
    <xf numFmtId="174" fontId="1" fillId="34" borderId="46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/>
    </xf>
    <xf numFmtId="174" fontId="19" fillId="0" borderId="23" xfId="0" applyNumberFormat="1" applyFont="1" applyBorder="1" applyAlignment="1">
      <alignment/>
    </xf>
    <xf numFmtId="174" fontId="20" fillId="0" borderId="30" xfId="0" applyNumberFormat="1" applyFont="1" applyBorder="1" applyAlignment="1">
      <alignment/>
    </xf>
    <xf numFmtId="0" fontId="19" fillId="0" borderId="0" xfId="0" applyFont="1" applyAlignment="1">
      <alignment/>
    </xf>
    <xf numFmtId="174" fontId="20" fillId="0" borderId="24" xfId="0" applyNumberFormat="1" applyFont="1" applyBorder="1" applyAlignment="1">
      <alignment/>
    </xf>
    <xf numFmtId="0" fontId="16" fillId="0" borderId="25" xfId="0" applyFont="1" applyBorder="1" applyAlignment="1">
      <alignment horizontal="center"/>
    </xf>
    <xf numFmtId="0" fontId="19" fillId="0" borderId="25" xfId="0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31" xfId="0" applyFont="1" applyBorder="1" applyAlignment="1">
      <alignment horizontal="center"/>
    </xf>
    <xf numFmtId="0" fontId="19" fillId="0" borderId="44" xfId="0" applyFont="1" applyBorder="1" applyAlignment="1">
      <alignment/>
    </xf>
    <xf numFmtId="0" fontId="19" fillId="0" borderId="32" xfId="0" applyFont="1" applyBorder="1" applyAlignment="1">
      <alignment/>
    </xf>
    <xf numFmtId="174" fontId="19" fillId="0" borderId="33" xfId="0" applyNumberFormat="1" applyFont="1" applyBorder="1" applyAlignment="1">
      <alignment/>
    </xf>
    <xf numFmtId="174" fontId="20" fillId="0" borderId="34" xfId="0" applyNumberFormat="1" applyFont="1" applyBorder="1" applyAlignment="1">
      <alignment/>
    </xf>
    <xf numFmtId="174" fontId="11" fillId="0" borderId="34" xfId="0" applyNumberFormat="1" applyFont="1" applyBorder="1" applyAlignment="1">
      <alignment/>
    </xf>
    <xf numFmtId="174" fontId="6" fillId="0" borderId="17" xfId="0" applyNumberFormat="1" applyFont="1" applyBorder="1" applyAlignment="1">
      <alignment horizontal="right"/>
    </xf>
    <xf numFmtId="174" fontId="12" fillId="0" borderId="17" xfId="0" applyNumberFormat="1" applyFont="1" applyBorder="1" applyAlignment="1">
      <alignment horizontal="right"/>
    </xf>
    <xf numFmtId="174" fontId="12" fillId="33" borderId="17" xfId="0" applyNumberFormat="1" applyFont="1" applyFill="1" applyBorder="1" applyAlignment="1">
      <alignment horizontal="right"/>
    </xf>
    <xf numFmtId="174" fontId="6" fillId="0" borderId="18" xfId="0" applyNumberFormat="1" applyFont="1" applyBorder="1" applyAlignment="1">
      <alignment horizontal="right"/>
    </xf>
    <xf numFmtId="174" fontId="0" fillId="0" borderId="17" xfId="0" applyNumberFormat="1" applyFont="1" applyBorder="1" applyAlignment="1">
      <alignment horizontal="center"/>
    </xf>
    <xf numFmtId="174" fontId="0" fillId="0" borderId="17" xfId="0" applyNumberFormat="1" applyFont="1" applyBorder="1" applyAlignment="1">
      <alignment/>
    </xf>
    <xf numFmtId="174" fontId="6" fillId="0" borderId="18" xfId="0" applyNumberFormat="1" applyFont="1" applyBorder="1" applyAlignment="1">
      <alignment/>
    </xf>
    <xf numFmtId="174" fontId="0" fillId="0" borderId="18" xfId="0" applyNumberFormat="1" applyBorder="1" applyAlignment="1">
      <alignment horizontal="right"/>
    </xf>
    <xf numFmtId="0" fontId="7" fillId="1" borderId="17" xfId="0" applyFont="1" applyFill="1" applyBorder="1" applyAlignment="1">
      <alignment horizontal="center"/>
    </xf>
    <xf numFmtId="174" fontId="12" fillId="33" borderId="14" xfId="0" applyNumberFormat="1" applyFont="1" applyFill="1" applyBorder="1" applyAlignment="1">
      <alignment/>
    </xf>
    <xf numFmtId="174" fontId="7" fillId="0" borderId="10" xfId="0" applyNumberFormat="1" applyFont="1" applyBorder="1" applyAlignment="1">
      <alignment horizontal="right"/>
    </xf>
    <xf numFmtId="174" fontId="7" fillId="0" borderId="10" xfId="0" applyNumberFormat="1" applyFont="1" applyBorder="1" applyAlignment="1">
      <alignment/>
    </xf>
    <xf numFmtId="0" fontId="4" fillId="34" borderId="0" xfId="0" applyFont="1" applyFill="1" applyAlignment="1">
      <alignment horizontal="center"/>
    </xf>
    <xf numFmtId="0" fontId="0" fillId="1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174" fontId="12" fillId="33" borderId="10" xfId="0" applyNumberFormat="1" applyFont="1" applyFill="1" applyBorder="1" applyAlignment="1">
      <alignment/>
    </xf>
    <xf numFmtId="174" fontId="0" fillId="0" borderId="0" xfId="0" applyNumberFormat="1" applyAlignment="1">
      <alignment horizontal="left"/>
    </xf>
    <xf numFmtId="0" fontId="4" fillId="34" borderId="0" xfId="0" applyFont="1" applyFill="1" applyAlignment="1">
      <alignment horizontal="center" vertical="top"/>
    </xf>
    <xf numFmtId="0" fontId="4" fillId="34" borderId="0" xfId="0" applyFont="1" applyFill="1" applyAlignment="1">
      <alignment vertical="top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33" borderId="0" xfId="0" applyFont="1" applyFill="1" applyAlignment="1">
      <alignment/>
    </xf>
    <xf numFmtId="175" fontId="6" fillId="0" borderId="0" xfId="0" applyNumberFormat="1" applyFont="1" applyAlignment="1">
      <alignment/>
    </xf>
    <xf numFmtId="0" fontId="10" fillId="0" borderId="19" xfId="0" applyFont="1" applyBorder="1" applyAlignment="1">
      <alignment horizontal="center"/>
    </xf>
    <xf numFmtId="0" fontId="10" fillId="0" borderId="47" xfId="0" applyFont="1" applyBorder="1" applyAlignment="1">
      <alignment horizontal="left"/>
    </xf>
    <xf numFmtId="0" fontId="21" fillId="0" borderId="48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175" fontId="1" fillId="0" borderId="51" xfId="0" applyNumberFormat="1" applyFont="1" applyBorder="1" applyAlignment="1">
      <alignment horizontal="center"/>
    </xf>
    <xf numFmtId="0" fontId="1" fillId="33" borderId="52" xfId="0" applyFont="1" applyFill="1" applyBorder="1" applyAlignment="1">
      <alignment horizontal="left"/>
    </xf>
    <xf numFmtId="0" fontId="1" fillId="33" borderId="53" xfId="0" applyFont="1" applyFill="1" applyBorder="1" applyAlignment="1">
      <alignment horizontal="left"/>
    </xf>
    <xf numFmtId="175" fontId="1" fillId="0" borderId="30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/>
    </xf>
    <xf numFmtId="174" fontId="1" fillId="0" borderId="54" xfId="0" applyNumberFormat="1" applyFont="1" applyBorder="1" applyAlignment="1">
      <alignment/>
    </xf>
    <xf numFmtId="174" fontId="2" fillId="0" borderId="55" xfId="0" applyNumberFormat="1" applyFont="1" applyBorder="1" applyAlignment="1">
      <alignment/>
    </xf>
    <xf numFmtId="174" fontId="1" fillId="0" borderId="56" xfId="0" applyNumberFormat="1" applyFont="1" applyBorder="1" applyAlignment="1">
      <alignment/>
    </xf>
    <xf numFmtId="0" fontId="10" fillId="0" borderId="57" xfId="0" applyFont="1" applyBorder="1" applyAlignment="1">
      <alignment/>
    </xf>
    <xf numFmtId="174" fontId="10" fillId="0" borderId="58" xfId="0" applyNumberFormat="1" applyFont="1" applyBorder="1" applyAlignment="1">
      <alignment/>
    </xf>
    <xf numFmtId="174" fontId="2" fillId="0" borderId="59" xfId="0" applyNumberFormat="1" applyFont="1" applyBorder="1" applyAlignment="1">
      <alignment/>
    </xf>
    <xf numFmtId="174" fontId="10" fillId="0" borderId="60" xfId="0" applyNumberFormat="1" applyFont="1" applyBorder="1" applyAlignment="1">
      <alignment/>
    </xf>
    <xf numFmtId="0" fontId="1" fillId="0" borderId="57" xfId="0" applyFont="1" applyFill="1" applyBorder="1" applyAlignment="1">
      <alignment/>
    </xf>
    <xf numFmtId="174" fontId="1" fillId="0" borderId="58" xfId="0" applyNumberFormat="1" applyFont="1" applyFill="1" applyBorder="1" applyAlignment="1">
      <alignment/>
    </xf>
    <xf numFmtId="174" fontId="1" fillId="0" borderId="59" xfId="0" applyNumberFormat="1" applyFont="1" applyFill="1" applyBorder="1" applyAlignment="1">
      <alignment/>
    </xf>
    <xf numFmtId="174" fontId="1" fillId="0" borderId="61" xfId="0" applyNumberFormat="1" applyFont="1" applyBorder="1" applyAlignment="1">
      <alignment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/>
    </xf>
    <xf numFmtId="174" fontId="0" fillId="0" borderId="52" xfId="0" applyNumberFormat="1" applyFont="1" applyBorder="1" applyAlignment="1">
      <alignment/>
    </xf>
    <xf numFmtId="174" fontId="0" fillId="0" borderId="53" xfId="0" applyNumberFormat="1" applyFont="1" applyBorder="1" applyAlignment="1">
      <alignment/>
    </xf>
    <xf numFmtId="174" fontId="1" fillId="0" borderId="64" xfId="0" applyNumberFormat="1" applyFont="1" applyBorder="1" applyAlignment="1">
      <alignment/>
    </xf>
    <xf numFmtId="174" fontId="1" fillId="33" borderId="54" xfId="0" applyNumberFormat="1" applyFont="1" applyFill="1" applyBorder="1" applyAlignment="1">
      <alignment/>
    </xf>
    <xf numFmtId="174" fontId="1" fillId="33" borderId="53" xfId="0" applyNumberFormat="1" applyFont="1" applyFill="1" applyBorder="1" applyAlignment="1">
      <alignment/>
    </xf>
    <xf numFmtId="174" fontId="1" fillId="0" borderId="65" xfId="0" applyNumberFormat="1" applyFont="1" applyBorder="1" applyAlignment="1">
      <alignment/>
    </xf>
    <xf numFmtId="0" fontId="0" fillId="0" borderId="66" xfId="0" applyFont="1" applyBorder="1" applyAlignment="1">
      <alignment horizontal="center"/>
    </xf>
    <xf numFmtId="0" fontId="0" fillId="0" borderId="67" xfId="0" applyFont="1" applyBorder="1" applyAlignment="1">
      <alignment/>
    </xf>
    <xf numFmtId="174" fontId="1" fillId="0" borderId="68" xfId="0" applyNumberFormat="1" applyFont="1" applyBorder="1" applyAlignment="1">
      <alignment/>
    </xf>
    <xf numFmtId="174" fontId="2" fillId="0" borderId="69" xfId="0" applyNumberFormat="1" applyFont="1" applyBorder="1" applyAlignment="1">
      <alignment/>
    </xf>
    <xf numFmtId="0" fontId="0" fillId="0" borderId="70" xfId="0" applyFont="1" applyBorder="1" applyAlignment="1">
      <alignment horizontal="center"/>
    </xf>
    <xf numFmtId="0" fontId="0" fillId="0" borderId="71" xfId="0" applyFont="1" applyBorder="1" applyAlignment="1">
      <alignment/>
    </xf>
    <xf numFmtId="174" fontId="1" fillId="0" borderId="72" xfId="0" applyNumberFormat="1" applyFont="1" applyBorder="1" applyAlignment="1">
      <alignment/>
    </xf>
    <xf numFmtId="174" fontId="2" fillId="0" borderId="73" xfId="0" applyNumberFormat="1" applyFont="1" applyBorder="1" applyAlignment="1">
      <alignment/>
    </xf>
    <xf numFmtId="174" fontId="1" fillId="0" borderId="74" xfId="0" applyNumberFormat="1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44" xfId="0" applyFont="1" applyBorder="1" applyAlignment="1">
      <alignment/>
    </xf>
    <xf numFmtId="174" fontId="1" fillId="0" borderId="10" xfId="0" applyNumberFormat="1" applyFont="1" applyBorder="1" applyAlignment="1">
      <alignment/>
    </xf>
    <xf numFmtId="174" fontId="2" fillId="0" borderId="75" xfId="0" applyNumberFormat="1" applyFont="1" applyBorder="1" applyAlignment="1">
      <alignment/>
    </xf>
    <xf numFmtId="174" fontId="1" fillId="0" borderId="76" xfId="0" applyNumberFormat="1" applyFont="1" applyBorder="1" applyAlignment="1">
      <alignment/>
    </xf>
    <xf numFmtId="174" fontId="1" fillId="0" borderId="58" xfId="0" applyNumberFormat="1" applyFont="1" applyBorder="1" applyAlignment="1">
      <alignment/>
    </xf>
    <xf numFmtId="174" fontId="2" fillId="0" borderId="53" xfId="0" applyNumberFormat="1" applyFont="1" applyBorder="1" applyAlignment="1">
      <alignment/>
    </xf>
    <xf numFmtId="0" fontId="0" fillId="35" borderId="25" xfId="0" applyFont="1" applyFill="1" applyBorder="1" applyAlignment="1">
      <alignment/>
    </xf>
    <xf numFmtId="174" fontId="1" fillId="35" borderId="54" xfId="0" applyNumberFormat="1" applyFont="1" applyFill="1" applyBorder="1" applyAlignment="1">
      <alignment/>
    </xf>
    <xf numFmtId="174" fontId="2" fillId="35" borderId="55" xfId="0" applyNumberFormat="1" applyFont="1" applyFill="1" applyBorder="1" applyAlignment="1">
      <alignment/>
    </xf>
    <xf numFmtId="0" fontId="0" fillId="0" borderId="77" xfId="0" applyFont="1" applyBorder="1" applyAlignment="1">
      <alignment horizontal="center"/>
    </xf>
    <xf numFmtId="0" fontId="0" fillId="0" borderId="78" xfId="0" applyFont="1" applyBorder="1" applyAlignment="1">
      <alignment/>
    </xf>
    <xf numFmtId="174" fontId="1" fillId="0" borderId="79" xfId="0" applyNumberFormat="1" applyFont="1" applyBorder="1" applyAlignment="1">
      <alignment/>
    </xf>
    <xf numFmtId="174" fontId="2" fillId="0" borderId="80" xfId="0" applyNumberFormat="1" applyFont="1" applyBorder="1" applyAlignment="1">
      <alignment/>
    </xf>
    <xf numFmtId="174" fontId="1" fillId="0" borderId="81" xfId="0" applyNumberFormat="1" applyFont="1" applyBorder="1" applyAlignment="1">
      <alignment/>
    </xf>
    <xf numFmtId="0" fontId="10" fillId="0" borderId="82" xfId="0" applyFont="1" applyBorder="1" applyAlignment="1">
      <alignment horizontal="center"/>
    </xf>
    <xf numFmtId="0" fontId="10" fillId="0" borderId="83" xfId="0" applyFont="1" applyBorder="1" applyAlignment="1">
      <alignment/>
    </xf>
    <xf numFmtId="174" fontId="10" fillId="0" borderId="84" xfId="0" applyNumberFormat="1" applyFont="1" applyBorder="1" applyAlignment="1">
      <alignment/>
    </xf>
    <xf numFmtId="174" fontId="2" fillId="0" borderId="85" xfId="0" applyNumberFormat="1" applyFont="1" applyBorder="1" applyAlignment="1">
      <alignment/>
    </xf>
    <xf numFmtId="174" fontId="10" fillId="0" borderId="86" xfId="0" applyNumberFormat="1" applyFont="1" applyBorder="1" applyAlignment="1">
      <alignment/>
    </xf>
    <xf numFmtId="174" fontId="1" fillId="0" borderId="87" xfId="0" applyNumberFormat="1" applyFont="1" applyBorder="1" applyAlignment="1">
      <alignment/>
    </xf>
    <xf numFmtId="174" fontId="2" fillId="0" borderId="50" xfId="0" applyNumberFormat="1" applyFont="1" applyBorder="1" applyAlignment="1">
      <alignment/>
    </xf>
    <xf numFmtId="174" fontId="1" fillId="0" borderId="88" xfId="0" applyNumberFormat="1" applyFont="1" applyBorder="1" applyAlignment="1">
      <alignment/>
    </xf>
    <xf numFmtId="0" fontId="0" fillId="0" borderId="89" xfId="0" applyFont="1" applyBorder="1" applyAlignment="1">
      <alignment/>
    </xf>
    <xf numFmtId="0" fontId="0" fillId="0" borderId="90" xfId="0" applyFont="1" applyBorder="1" applyAlignment="1">
      <alignment horizontal="center"/>
    </xf>
    <xf numFmtId="0" fontId="0" fillId="0" borderId="91" xfId="0" applyFont="1" applyBorder="1" applyAlignment="1">
      <alignment/>
    </xf>
    <xf numFmtId="174" fontId="10" fillId="0" borderId="52" xfId="0" applyNumberFormat="1" applyFont="1" applyBorder="1" applyAlignment="1">
      <alignment/>
    </xf>
    <xf numFmtId="174" fontId="24" fillId="0" borderId="53" xfId="0" applyNumberFormat="1" applyFont="1" applyBorder="1" applyAlignment="1">
      <alignment/>
    </xf>
    <xf numFmtId="174" fontId="10" fillId="33" borderId="65" xfId="0" applyNumberFormat="1" applyFont="1" applyFill="1" applyBorder="1" applyAlignment="1">
      <alignment/>
    </xf>
    <xf numFmtId="0" fontId="0" fillId="0" borderId="92" xfId="0" applyFont="1" applyBorder="1" applyAlignment="1">
      <alignment horizontal="center"/>
    </xf>
    <xf numFmtId="0" fontId="0" fillId="0" borderId="93" xfId="0" applyFont="1" applyBorder="1" applyAlignment="1">
      <alignment/>
    </xf>
    <xf numFmtId="174" fontId="1" fillId="0" borderId="28" xfId="0" applyNumberFormat="1" applyFont="1" applyBorder="1" applyAlignment="1">
      <alignment/>
    </xf>
    <xf numFmtId="0" fontId="0" fillId="0" borderId="94" xfId="0" applyFont="1" applyBorder="1" applyAlignment="1">
      <alignment horizontal="center"/>
    </xf>
    <xf numFmtId="0" fontId="0" fillId="0" borderId="95" xfId="0" applyFont="1" applyBorder="1" applyAlignment="1">
      <alignment/>
    </xf>
    <xf numFmtId="174" fontId="1" fillId="0" borderId="24" xfId="0" applyNumberFormat="1" applyFont="1" applyBorder="1" applyAlignment="1">
      <alignment/>
    </xf>
    <xf numFmtId="0" fontId="0" fillId="0" borderId="96" xfId="0" applyFont="1" applyBorder="1" applyAlignment="1">
      <alignment horizontal="center"/>
    </xf>
    <xf numFmtId="0" fontId="0" fillId="0" borderId="97" xfId="0" applyFont="1" applyBorder="1" applyAlignment="1">
      <alignment/>
    </xf>
    <xf numFmtId="174" fontId="1" fillId="0" borderId="52" xfId="0" applyNumberFormat="1" applyFont="1" applyBorder="1" applyAlignment="1">
      <alignment/>
    </xf>
    <xf numFmtId="174" fontId="1" fillId="0" borderId="30" xfId="0" applyNumberFormat="1" applyFont="1" applyBorder="1" applyAlignment="1">
      <alignment/>
    </xf>
    <xf numFmtId="174" fontId="0" fillId="0" borderId="98" xfId="0" applyNumberFormat="1" applyFont="1" applyBorder="1" applyAlignment="1">
      <alignment/>
    </xf>
    <xf numFmtId="174" fontId="21" fillId="0" borderId="59" xfId="0" applyNumberFormat="1" applyFont="1" applyBorder="1" applyAlignment="1">
      <alignment/>
    </xf>
    <xf numFmtId="0" fontId="6" fillId="0" borderId="41" xfId="0" applyFont="1" applyBorder="1" applyAlignment="1">
      <alignment horizontal="center"/>
    </xf>
    <xf numFmtId="0" fontId="22" fillId="0" borderId="99" xfId="0" applyFont="1" applyBorder="1" applyAlignment="1">
      <alignment/>
    </xf>
    <xf numFmtId="174" fontId="22" fillId="0" borderId="100" xfId="0" applyNumberFormat="1" applyFont="1" applyBorder="1" applyAlignment="1">
      <alignment/>
    </xf>
    <xf numFmtId="0" fontId="6" fillId="0" borderId="101" xfId="0" applyFont="1" applyBorder="1" applyAlignment="1">
      <alignment/>
    </xf>
    <xf numFmtId="175" fontId="1" fillId="0" borderId="102" xfId="0" applyNumberFormat="1" applyFont="1" applyBorder="1" applyAlignment="1">
      <alignment/>
    </xf>
    <xf numFmtId="175" fontId="0" fillId="0" borderId="0" xfId="0" applyNumberFormat="1" applyAlignment="1">
      <alignment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1" fontId="1" fillId="33" borderId="0" xfId="0" applyNumberFormat="1" applyFont="1" applyFill="1" applyAlignment="1">
      <alignment horizontal="center"/>
    </xf>
    <xf numFmtId="1" fontId="0" fillId="33" borderId="0" xfId="0" applyNumberFormat="1" applyFont="1" applyFill="1" applyAlignment="1">
      <alignment horizontal="center"/>
    </xf>
    <xf numFmtId="175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4" fontId="0" fillId="0" borderId="0" xfId="0" applyNumberFormat="1" applyFont="1" applyAlignment="1">
      <alignment horizontal="right"/>
    </xf>
    <xf numFmtId="174" fontId="0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174" fontId="1" fillId="0" borderId="11" xfId="0" applyNumberFormat="1" applyFont="1" applyBorder="1" applyAlignment="1">
      <alignment horizontal="right"/>
    </xf>
    <xf numFmtId="174" fontId="1" fillId="0" borderId="11" xfId="0" applyNumberFormat="1" applyFont="1" applyBorder="1" applyAlignment="1">
      <alignment/>
    </xf>
    <xf numFmtId="0" fontId="4" fillId="36" borderId="0" xfId="0" applyFont="1" applyFill="1" applyAlignment="1">
      <alignment/>
    </xf>
    <xf numFmtId="0" fontId="4" fillId="36" borderId="0" xfId="0" applyFont="1" applyFill="1" applyAlignment="1">
      <alignment/>
    </xf>
    <xf numFmtId="1" fontId="4" fillId="0" borderId="0" xfId="0" applyNumberFormat="1" applyFont="1" applyAlignment="1">
      <alignment horizontal="center"/>
    </xf>
    <xf numFmtId="1" fontId="7" fillId="1" borderId="12" xfId="0" applyNumberFormat="1" applyFont="1" applyFill="1" applyBorder="1" applyAlignment="1">
      <alignment horizontal="center"/>
    </xf>
    <xf numFmtId="174" fontId="0" fillId="0" borderId="10" xfId="0" applyNumberFormat="1" applyFont="1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 horizontal="right"/>
    </xf>
    <xf numFmtId="0" fontId="7" fillId="1" borderId="103" xfId="0" applyFont="1" applyFill="1" applyBorder="1" applyAlignment="1">
      <alignment horizontal="center"/>
    </xf>
    <xf numFmtId="0" fontId="7" fillId="1" borderId="103" xfId="0" applyFont="1" applyFill="1" applyBorder="1" applyAlignment="1">
      <alignment/>
    </xf>
    <xf numFmtId="174" fontId="7" fillId="1" borderId="103" xfId="0" applyNumberFormat="1" applyFont="1" applyFill="1" applyBorder="1" applyAlignment="1">
      <alignment horizontal="right"/>
    </xf>
    <xf numFmtId="0" fontId="1" fillId="0" borderId="87" xfId="0" applyFont="1" applyBorder="1" applyAlignment="1">
      <alignment horizontal="center"/>
    </xf>
    <xf numFmtId="0" fontId="25" fillId="0" borderId="104" xfId="0" applyFont="1" applyBorder="1" applyAlignment="1">
      <alignment horizontal="center"/>
    </xf>
    <xf numFmtId="0" fontId="26" fillId="0" borderId="105" xfId="0" applyFont="1" applyBorder="1" applyAlignment="1">
      <alignment/>
    </xf>
    <xf numFmtId="4" fontId="16" fillId="0" borderId="23" xfId="0" applyNumberFormat="1" applyFont="1" applyBorder="1" applyAlignment="1">
      <alignment/>
    </xf>
    <xf numFmtId="4" fontId="16" fillId="0" borderId="23" xfId="0" applyNumberFormat="1" applyFont="1" applyBorder="1" applyAlignment="1">
      <alignment horizontal="right"/>
    </xf>
    <xf numFmtId="4" fontId="27" fillId="0" borderId="106" xfId="0" applyNumberFormat="1" applyFont="1" applyBorder="1" applyAlignment="1">
      <alignment horizontal="center"/>
    </xf>
    <xf numFmtId="0" fontId="16" fillId="0" borderId="104" xfId="0" applyFont="1" applyBorder="1" applyAlignment="1">
      <alignment horizontal="center"/>
    </xf>
    <xf numFmtId="0" fontId="15" fillId="0" borderId="105" xfId="0" applyFont="1" applyBorder="1" applyAlignment="1">
      <alignment/>
    </xf>
    <xf numFmtId="4" fontId="16" fillId="0" borderId="106" xfId="0" applyNumberFormat="1" applyFont="1" applyBorder="1" applyAlignment="1">
      <alignment/>
    </xf>
    <xf numFmtId="0" fontId="28" fillId="36" borderId="107" xfId="0" applyFont="1" applyFill="1" applyBorder="1" applyAlignment="1">
      <alignment horizontal="center"/>
    </xf>
    <xf numFmtId="0" fontId="28" fillId="36" borderId="108" xfId="0" applyFont="1" applyFill="1" applyBorder="1" applyAlignment="1">
      <alignment/>
    </xf>
    <xf numFmtId="4" fontId="16" fillId="36" borderId="109" xfId="0" applyNumberFormat="1" applyFont="1" applyFill="1" applyBorder="1" applyAlignment="1">
      <alignment/>
    </xf>
    <xf numFmtId="4" fontId="15" fillId="36" borderId="110" xfId="0" applyNumberFormat="1" applyFont="1" applyFill="1" applyBorder="1" applyAlignment="1">
      <alignment/>
    </xf>
    <xf numFmtId="0" fontId="25" fillId="0" borderId="111" xfId="0" applyFont="1" applyBorder="1" applyAlignment="1">
      <alignment horizontal="center"/>
    </xf>
    <xf numFmtId="0" fontId="26" fillId="0" borderId="112" xfId="0" applyFont="1" applyBorder="1" applyAlignment="1">
      <alignment/>
    </xf>
    <xf numFmtId="4" fontId="16" fillId="0" borderId="29" xfId="0" applyNumberFormat="1" applyFont="1" applyBorder="1" applyAlignment="1">
      <alignment/>
    </xf>
    <xf numFmtId="0" fontId="25" fillId="0" borderId="113" xfId="0" applyFont="1" applyBorder="1" applyAlignment="1">
      <alignment horizontal="center"/>
    </xf>
    <xf numFmtId="0" fontId="26" fillId="0" borderId="114" xfId="0" applyFont="1" applyBorder="1" applyAlignment="1">
      <alignment/>
    </xf>
    <xf numFmtId="4" fontId="16" fillId="0" borderId="27" xfId="0" applyNumberFormat="1" applyFont="1" applyBorder="1" applyAlignment="1">
      <alignment/>
    </xf>
    <xf numFmtId="0" fontId="16" fillId="0" borderId="113" xfId="0" applyFont="1" applyBorder="1" applyAlignment="1">
      <alignment horizontal="center"/>
    </xf>
    <xf numFmtId="0" fontId="15" fillId="0" borderId="114" xfId="0" applyFont="1" applyBorder="1" applyAlignment="1">
      <alignment/>
    </xf>
    <xf numFmtId="0" fontId="28" fillId="36" borderId="115" xfId="0" applyFont="1" applyFill="1" applyBorder="1" applyAlignment="1">
      <alignment horizontal="center"/>
    </xf>
    <xf numFmtId="0" fontId="28" fillId="36" borderId="116" xfId="0" applyFont="1" applyFill="1" applyBorder="1" applyAlignment="1">
      <alignment/>
    </xf>
    <xf numFmtId="4" fontId="16" fillId="36" borderId="117" xfId="0" applyNumberFormat="1" applyFont="1" applyFill="1" applyBorder="1" applyAlignment="1">
      <alignment/>
    </xf>
    <xf numFmtId="0" fontId="19" fillId="0" borderId="115" xfId="0" applyFont="1" applyBorder="1" applyAlignment="1">
      <alignment horizontal="center"/>
    </xf>
    <xf numFmtId="0" fontId="20" fillId="0" borderId="116" xfId="0" applyFont="1" applyBorder="1" applyAlignment="1">
      <alignment/>
    </xf>
    <xf numFmtId="4" fontId="19" fillId="0" borderId="117" xfId="0" applyNumberFormat="1" applyFont="1" applyBorder="1" applyAlignment="1">
      <alignment/>
    </xf>
    <xf numFmtId="4" fontId="19" fillId="0" borderId="118" xfId="0" applyNumberFormat="1" applyFont="1" applyBorder="1" applyAlignment="1">
      <alignment/>
    </xf>
    <xf numFmtId="0" fontId="19" fillId="0" borderId="119" xfId="0" applyFont="1" applyBorder="1" applyAlignment="1">
      <alignment horizontal="center"/>
    </xf>
    <xf numFmtId="0" fontId="20" fillId="0" borderId="120" xfId="0" applyFont="1" applyBorder="1" applyAlignment="1">
      <alignment/>
    </xf>
    <xf numFmtId="4" fontId="19" fillId="0" borderId="121" xfId="0" applyNumberFormat="1" applyFont="1" applyBorder="1" applyAlignment="1">
      <alignment horizontal="center"/>
    </xf>
    <xf numFmtId="4" fontId="19" fillId="0" borderId="122" xfId="0" applyNumberFormat="1" applyFont="1" applyBorder="1" applyAlignment="1">
      <alignment horizontal="center"/>
    </xf>
    <xf numFmtId="4" fontId="19" fillId="0" borderId="123" xfId="0" applyNumberFormat="1" applyFont="1" applyBorder="1" applyAlignment="1">
      <alignment horizontal="center"/>
    </xf>
    <xf numFmtId="4" fontId="19" fillId="0" borderId="124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36" borderId="125" xfId="0" applyFill="1" applyBorder="1" applyAlignment="1">
      <alignment/>
    </xf>
    <xf numFmtId="1" fontId="5" fillId="36" borderId="125" xfId="0" applyNumberFormat="1" applyFont="1" applyFill="1" applyBorder="1" applyAlignment="1">
      <alignment horizontal="center"/>
    </xf>
    <xf numFmtId="0" fontId="0" fillId="36" borderId="58" xfId="0" applyFill="1" applyBorder="1" applyAlignment="1">
      <alignment/>
    </xf>
    <xf numFmtId="0" fontId="1" fillId="0" borderId="58" xfId="0" applyFont="1" applyBorder="1" applyAlignment="1">
      <alignment horizontal="right"/>
    </xf>
    <xf numFmtId="17" fontId="1" fillId="0" borderId="58" xfId="0" applyNumberFormat="1" applyFont="1" applyBorder="1" applyAlignment="1">
      <alignment/>
    </xf>
    <xf numFmtId="174" fontId="10" fillId="1" borderId="18" xfId="0" applyNumberFormat="1" applyFont="1" applyFill="1" applyBorder="1" applyAlignment="1">
      <alignment horizontal="center"/>
    </xf>
    <xf numFmtId="174" fontId="1" fillId="0" borderId="126" xfId="0" applyNumberFormat="1" applyFont="1" applyBorder="1" applyAlignment="1">
      <alignment horizontal="right"/>
    </xf>
    <xf numFmtId="174" fontId="1" fillId="0" borderId="127" xfId="0" applyNumberFormat="1" applyFont="1" applyBorder="1" applyAlignment="1">
      <alignment/>
    </xf>
    <xf numFmtId="174" fontId="1" fillId="0" borderId="0" xfId="0" applyNumberFormat="1" applyFont="1" applyBorder="1" applyAlignment="1">
      <alignment horizontal="right"/>
    </xf>
    <xf numFmtId="174" fontId="1" fillId="0" borderId="0" xfId="0" applyNumberFormat="1" applyFont="1" applyBorder="1" applyAlignment="1">
      <alignment/>
    </xf>
    <xf numFmtId="174" fontId="0" fillId="0" borderId="17" xfId="0" applyNumberFormat="1" applyBorder="1" applyAlignment="1">
      <alignment horizontal="right"/>
    </xf>
    <xf numFmtId="0" fontId="4" fillId="34" borderId="0" xfId="0" applyFont="1" applyFill="1" applyAlignment="1">
      <alignment horizontal="center"/>
    </xf>
    <xf numFmtId="1" fontId="7" fillId="36" borderId="128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174" fontId="7" fillId="0" borderId="0" xfId="0" applyNumberFormat="1" applyFont="1" applyAlignment="1">
      <alignment horizontal="left"/>
    </xf>
    <xf numFmtId="0" fontId="4" fillId="0" borderId="0" xfId="0" applyFont="1" applyFill="1" applyAlignment="1">
      <alignment vertical="top"/>
    </xf>
    <xf numFmtId="174" fontId="0" fillId="0" borderId="0" xfId="0" applyNumberFormat="1" applyFill="1" applyAlignment="1">
      <alignment horizontal="right" vertical="top"/>
    </xf>
    <xf numFmtId="174" fontId="7" fillId="0" borderId="0" xfId="0" applyNumberFormat="1" applyFont="1" applyFill="1" applyAlignment="1">
      <alignment horizontal="left" vertical="top"/>
    </xf>
    <xf numFmtId="0" fontId="4" fillId="36" borderId="0" xfId="0" applyFont="1" applyFill="1" applyAlignment="1">
      <alignment horizontal="center"/>
    </xf>
    <xf numFmtId="0" fontId="0" fillId="36" borderId="0" xfId="0" applyFill="1" applyAlignment="1">
      <alignment/>
    </xf>
    <xf numFmtId="0" fontId="30" fillId="0" borderId="0" xfId="0" applyFont="1" applyAlignment="1">
      <alignment/>
    </xf>
    <xf numFmtId="174" fontId="12" fillId="0" borderId="0" xfId="0" applyNumberFormat="1" applyFont="1" applyAlignment="1">
      <alignment horizontal="right"/>
    </xf>
    <xf numFmtId="174" fontId="12" fillId="0" borderId="0" xfId="0" applyNumberFormat="1" applyFont="1" applyAlignment="1">
      <alignment/>
    </xf>
    <xf numFmtId="0" fontId="12" fillId="0" borderId="11" xfId="0" applyFont="1" applyBorder="1" applyAlignment="1">
      <alignment/>
    </xf>
    <xf numFmtId="174" fontId="12" fillId="0" borderId="11" xfId="0" applyNumberFormat="1" applyFont="1" applyBorder="1" applyAlignment="1">
      <alignment horizontal="right"/>
    </xf>
    <xf numFmtId="174" fontId="12" fillId="0" borderId="11" xfId="0" applyNumberFormat="1" applyFont="1" applyBorder="1" applyAlignment="1">
      <alignment/>
    </xf>
    <xf numFmtId="174" fontId="10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174" fontId="12" fillId="0" borderId="0" xfId="0" applyNumberFormat="1" applyFont="1" applyBorder="1" applyAlignment="1">
      <alignment/>
    </xf>
    <xf numFmtId="174" fontId="10" fillId="0" borderId="126" xfId="0" applyNumberFormat="1" applyFont="1" applyBorder="1" applyAlignment="1">
      <alignment horizontal="right"/>
    </xf>
    <xf numFmtId="174" fontId="0" fillId="0" borderId="0" xfId="0" applyNumberFormat="1" applyFont="1" applyAlignment="1">
      <alignment horizontal="center"/>
    </xf>
    <xf numFmtId="0" fontId="12" fillId="0" borderId="129" xfId="0" applyFont="1" applyBorder="1" applyAlignment="1">
      <alignment/>
    </xf>
    <xf numFmtId="174" fontId="12" fillId="0" borderId="130" xfId="0" applyNumberFormat="1" applyFont="1" applyBorder="1" applyAlignment="1">
      <alignment horizontal="right"/>
    </xf>
    <xf numFmtId="1" fontId="7" fillId="1" borderId="18" xfId="0" applyNumberFormat="1" applyFont="1" applyFill="1" applyBorder="1" applyAlignment="1">
      <alignment horizontal="center"/>
    </xf>
    <xf numFmtId="1" fontId="7" fillId="1" borderId="15" xfId="0" applyNumberFormat="1" applyFont="1" applyFill="1" applyBorder="1" applyAlignment="1">
      <alignment horizontal="center"/>
    </xf>
    <xf numFmtId="0" fontId="7" fillId="1" borderId="11" xfId="0" applyFont="1" applyFill="1" applyBorder="1" applyAlignment="1">
      <alignment horizontal="center"/>
    </xf>
    <xf numFmtId="0" fontId="7" fillId="1" borderId="11" xfId="0" applyFont="1" applyFill="1" applyBorder="1" applyAlignment="1">
      <alignment/>
    </xf>
    <xf numFmtId="174" fontId="12" fillId="33" borderId="17" xfId="0" applyNumberFormat="1" applyFont="1" applyFill="1" applyBorder="1" applyAlignment="1">
      <alignment/>
    </xf>
    <xf numFmtId="0" fontId="7" fillId="1" borderId="0" xfId="0" applyFont="1" applyFill="1" applyAlignment="1">
      <alignment horizontal="right"/>
    </xf>
    <xf numFmtId="174" fontId="12" fillId="0" borderId="12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174" fontId="7" fillId="0" borderId="17" xfId="0" applyNumberFormat="1" applyFont="1" applyBorder="1" applyAlignment="1">
      <alignment horizontal="right"/>
    </xf>
    <xf numFmtId="174" fontId="6" fillId="0" borderId="17" xfId="0" applyNumberFormat="1" applyFont="1" applyBorder="1" applyAlignment="1">
      <alignment/>
    </xf>
    <xf numFmtId="174" fontId="12" fillId="0" borderId="17" xfId="0" applyNumberFormat="1" applyFont="1" applyBorder="1" applyAlignment="1">
      <alignment/>
    </xf>
    <xf numFmtId="174" fontId="10" fillId="0" borderId="17" xfId="0" applyNumberFormat="1" applyFont="1" applyBorder="1" applyAlignment="1">
      <alignment/>
    </xf>
    <xf numFmtId="174" fontId="6" fillId="0" borderId="18" xfId="0" applyNumberFormat="1" applyFont="1" applyBorder="1" applyAlignment="1">
      <alignment/>
    </xf>
    <xf numFmtId="174" fontId="7" fillId="0" borderId="17" xfId="0" applyNumberFormat="1" applyFont="1" applyBorder="1" applyAlignment="1">
      <alignment/>
    </xf>
    <xf numFmtId="174" fontId="12" fillId="0" borderId="17" xfId="0" applyNumberFormat="1" applyFont="1" applyBorder="1" applyAlignment="1">
      <alignment/>
    </xf>
    <xf numFmtId="174" fontId="7" fillId="1" borderId="17" xfId="0" applyNumberFormat="1" applyFont="1" applyFill="1" applyBorder="1" applyAlignment="1">
      <alignment horizontal="center"/>
    </xf>
    <xf numFmtId="174" fontId="1" fillId="0" borderId="17" xfId="0" applyNumberFormat="1" applyFont="1" applyBorder="1" applyAlignment="1">
      <alignment horizontal="center"/>
    </xf>
    <xf numFmtId="174" fontId="12" fillId="33" borderId="17" xfId="0" applyNumberFormat="1" applyFont="1" applyFill="1" applyBorder="1" applyAlignment="1">
      <alignment horizontal="right"/>
    </xf>
    <xf numFmtId="174" fontId="1" fillId="0" borderId="125" xfId="0" applyNumberFormat="1" applyFont="1" applyBorder="1" applyAlignment="1">
      <alignment horizontal="right"/>
    </xf>
    <xf numFmtId="174" fontId="12" fillId="0" borderId="0" xfId="0" applyNumberFormat="1" applyFont="1" applyBorder="1" applyAlignment="1">
      <alignment horizontal="right"/>
    </xf>
    <xf numFmtId="0" fontId="0" fillId="1" borderId="17" xfId="0" applyFont="1" applyFill="1" applyBorder="1" applyAlignment="1">
      <alignment/>
    </xf>
    <xf numFmtId="0" fontId="7" fillId="1" borderId="18" xfId="0" applyFont="1" applyFill="1" applyBorder="1" applyAlignment="1">
      <alignment/>
    </xf>
    <xf numFmtId="0" fontId="7" fillId="1" borderId="0" xfId="0" applyFont="1" applyFill="1" applyBorder="1" applyAlignment="1">
      <alignment horizontal="right"/>
    </xf>
    <xf numFmtId="174" fontId="10" fillId="1" borderId="11" xfId="0" applyNumberFormat="1" applyFont="1" applyFill="1" applyBorder="1" applyAlignment="1">
      <alignment horizontal="right"/>
    </xf>
    <xf numFmtId="0" fontId="6" fillId="0" borderId="32" xfId="0" applyFont="1" applyBorder="1" applyAlignment="1">
      <alignment/>
    </xf>
    <xf numFmtId="174" fontId="1" fillId="0" borderId="32" xfId="0" applyNumberFormat="1" applyFont="1" applyBorder="1" applyAlignment="1">
      <alignment horizontal="center"/>
    </xf>
    <xf numFmtId="174" fontId="6" fillId="0" borderId="32" xfId="0" applyNumberFormat="1" applyFont="1" applyBorder="1" applyAlignment="1">
      <alignment/>
    </xf>
    <xf numFmtId="174" fontId="10" fillId="0" borderId="32" xfId="0" applyNumberFormat="1" applyFont="1" applyBorder="1" applyAlignment="1">
      <alignment/>
    </xf>
    <xf numFmtId="174" fontId="10" fillId="33" borderId="32" xfId="0" applyNumberFormat="1" applyFont="1" applyFill="1" applyBorder="1" applyAlignment="1">
      <alignment/>
    </xf>
    <xf numFmtId="174" fontId="6" fillId="0" borderId="131" xfId="0" applyNumberFormat="1" applyFont="1" applyBorder="1" applyAlignment="1">
      <alignment/>
    </xf>
    <xf numFmtId="174" fontId="6" fillId="0" borderId="32" xfId="0" applyNumberFormat="1" applyFont="1" applyBorder="1" applyAlignment="1">
      <alignment/>
    </xf>
    <xf numFmtId="174" fontId="1" fillId="0" borderId="32" xfId="0" applyNumberFormat="1" applyFont="1" applyBorder="1" applyAlignment="1">
      <alignment horizontal="center"/>
    </xf>
    <xf numFmtId="174" fontId="10" fillId="0" borderId="32" xfId="0" applyNumberFormat="1" applyFont="1" applyBorder="1" applyAlignment="1">
      <alignment/>
    </xf>
    <xf numFmtId="174" fontId="10" fillId="33" borderId="32" xfId="0" applyNumberFormat="1" applyFont="1" applyFill="1" applyBorder="1" applyAlignment="1">
      <alignment/>
    </xf>
    <xf numFmtId="174" fontId="6" fillId="0" borderId="131" xfId="0" applyNumberFormat="1" applyFont="1" applyBorder="1" applyAlignment="1">
      <alignment/>
    </xf>
    <xf numFmtId="174" fontId="11" fillId="0" borderId="32" xfId="0" applyNumberFormat="1" applyFont="1" applyBorder="1" applyAlignment="1">
      <alignment/>
    </xf>
    <xf numFmtId="174" fontId="7" fillId="0" borderId="32" xfId="0" applyNumberFormat="1" applyFont="1" applyBorder="1" applyAlignment="1">
      <alignment horizontal="right"/>
    </xf>
    <xf numFmtId="174" fontId="12" fillId="0" borderId="32" xfId="0" applyNumberFormat="1" applyFont="1" applyBorder="1" applyAlignment="1">
      <alignment/>
    </xf>
    <xf numFmtId="174" fontId="7" fillId="0" borderId="32" xfId="0" applyNumberFormat="1" applyFont="1" applyBorder="1" applyAlignment="1">
      <alignment/>
    </xf>
    <xf numFmtId="174" fontId="11" fillId="0" borderId="32" xfId="0" applyNumberFormat="1" applyFont="1" applyBorder="1" applyAlignment="1">
      <alignment horizontal="right"/>
    </xf>
    <xf numFmtId="174" fontId="0" fillId="0" borderId="32" xfId="0" applyNumberFormat="1" applyFont="1" applyBorder="1" applyAlignment="1">
      <alignment horizontal="right"/>
    </xf>
    <xf numFmtId="174" fontId="12" fillId="0" borderId="32" xfId="0" applyNumberFormat="1" applyFont="1" applyBorder="1" applyAlignment="1">
      <alignment horizontal="right"/>
    </xf>
    <xf numFmtId="174" fontId="6" fillId="0" borderId="131" xfId="0" applyNumberFormat="1" applyFont="1" applyBorder="1" applyAlignment="1">
      <alignment horizontal="right"/>
    </xf>
    <xf numFmtId="0" fontId="0" fillId="0" borderId="131" xfId="0" applyBorder="1" applyAlignment="1">
      <alignment/>
    </xf>
    <xf numFmtId="0" fontId="6" fillId="0" borderId="132" xfId="0" applyFont="1" applyBorder="1" applyAlignment="1">
      <alignment/>
    </xf>
    <xf numFmtId="0" fontId="10" fillId="0" borderId="17" xfId="0" applyFont="1" applyFill="1" applyBorder="1" applyAlignment="1">
      <alignment/>
    </xf>
    <xf numFmtId="0" fontId="6" fillId="0" borderId="17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0" fontId="10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174" fontId="7" fillId="1" borderId="32" xfId="0" applyNumberFormat="1" applyFont="1" applyFill="1" applyBorder="1" applyAlignment="1">
      <alignment horizontal="center"/>
    </xf>
    <xf numFmtId="174" fontId="10" fillId="1" borderId="131" xfId="0" applyNumberFormat="1" applyFont="1" applyFill="1" applyBorder="1" applyAlignment="1">
      <alignment horizontal="center"/>
    </xf>
    <xf numFmtId="174" fontId="6" fillId="0" borderId="32" xfId="0" applyNumberFormat="1" applyFont="1" applyBorder="1" applyAlignment="1">
      <alignment horizontal="right"/>
    </xf>
    <xf numFmtId="174" fontId="12" fillId="33" borderId="32" xfId="0" applyNumberFormat="1" applyFont="1" applyFill="1" applyBorder="1" applyAlignment="1">
      <alignment horizontal="right"/>
    </xf>
    <xf numFmtId="174" fontId="6" fillId="0" borderId="32" xfId="0" applyNumberFormat="1" applyFont="1" applyBorder="1" applyAlignment="1">
      <alignment horizontal="right"/>
    </xf>
    <xf numFmtId="174" fontId="0" fillId="0" borderId="32" xfId="0" applyNumberFormat="1" applyFont="1" applyBorder="1" applyAlignment="1">
      <alignment horizontal="center"/>
    </xf>
    <xf numFmtId="174" fontId="12" fillId="0" borderId="32" xfId="0" applyNumberFormat="1" applyFont="1" applyBorder="1" applyAlignment="1">
      <alignment horizontal="right"/>
    </xf>
    <xf numFmtId="174" fontId="12" fillId="33" borderId="32" xfId="0" applyNumberFormat="1" applyFont="1" applyFill="1" applyBorder="1" applyAlignment="1">
      <alignment horizontal="right"/>
    </xf>
    <xf numFmtId="174" fontId="6" fillId="0" borderId="131" xfId="0" applyNumberFormat="1" applyFont="1" applyBorder="1" applyAlignment="1">
      <alignment horizontal="right"/>
    </xf>
    <xf numFmtId="174" fontId="11" fillId="0" borderId="0" xfId="0" applyNumberFormat="1" applyFont="1" applyBorder="1" applyAlignment="1">
      <alignment/>
    </xf>
    <xf numFmtId="174" fontId="7" fillId="0" borderId="0" xfId="0" applyNumberFormat="1" applyFont="1" applyBorder="1" applyAlignment="1">
      <alignment/>
    </xf>
    <xf numFmtId="174" fontId="6" fillId="0" borderId="0" xfId="0" applyNumberFormat="1" applyFont="1" applyBorder="1" applyAlignment="1">
      <alignment horizontal="right"/>
    </xf>
    <xf numFmtId="174" fontId="6" fillId="0" borderId="11" xfId="0" applyNumberFormat="1" applyFont="1" applyBorder="1" applyAlignment="1">
      <alignment horizontal="right"/>
    </xf>
    <xf numFmtId="174" fontId="7" fillId="0" borderId="0" xfId="0" applyNumberFormat="1" applyFont="1" applyBorder="1" applyAlignment="1">
      <alignment horizontal="right"/>
    </xf>
    <xf numFmtId="174" fontId="0" fillId="0" borderId="32" xfId="0" applyNumberFormat="1" applyFont="1" applyBorder="1" applyAlignment="1">
      <alignment/>
    </xf>
    <xf numFmtId="174" fontId="12" fillId="0" borderId="32" xfId="0" applyNumberFormat="1" applyFont="1" applyBorder="1" applyAlignment="1">
      <alignment/>
    </xf>
    <xf numFmtId="174" fontId="0" fillId="0" borderId="131" xfId="0" applyNumberFormat="1" applyBorder="1" applyAlignment="1">
      <alignment horizontal="right"/>
    </xf>
    <xf numFmtId="174" fontId="6" fillId="0" borderId="17" xfId="0" applyNumberFormat="1" applyFont="1" applyBorder="1" applyAlignment="1">
      <alignment/>
    </xf>
    <xf numFmtId="174" fontId="10" fillId="0" borderId="17" xfId="0" applyNumberFormat="1" applyFont="1" applyBorder="1" applyAlignment="1">
      <alignment/>
    </xf>
    <xf numFmtId="174" fontId="10" fillId="33" borderId="17" xfId="0" applyNumberFormat="1" applyFont="1" applyFill="1" applyBorder="1" applyAlignment="1">
      <alignment/>
    </xf>
    <xf numFmtId="174" fontId="1" fillId="0" borderId="17" xfId="0" applyNumberFormat="1" applyFont="1" applyBorder="1" applyAlignment="1">
      <alignment horizontal="center"/>
    </xf>
    <xf numFmtId="174" fontId="10" fillId="33" borderId="17" xfId="0" applyNumberFormat="1" applyFont="1" applyFill="1" applyBorder="1" applyAlignment="1">
      <alignment/>
    </xf>
    <xf numFmtId="174" fontId="11" fillId="0" borderId="17" xfId="0" applyNumberFormat="1" applyFont="1" applyBorder="1" applyAlignment="1">
      <alignment horizontal="right"/>
    </xf>
    <xf numFmtId="174" fontId="0" fillId="0" borderId="17" xfId="0" applyNumberFormat="1" applyFont="1" applyBorder="1" applyAlignment="1">
      <alignment horizontal="right"/>
    </xf>
    <xf numFmtId="174" fontId="7" fillId="1" borderId="133" xfId="0" applyNumberFormat="1" applyFont="1" applyFill="1" applyBorder="1" applyAlignment="1">
      <alignment horizontal="center"/>
    </xf>
    <xf numFmtId="174" fontId="10" fillId="1" borderId="13" xfId="0" applyNumberFormat="1" applyFont="1" applyFill="1" applyBorder="1" applyAlignment="1">
      <alignment horizontal="center"/>
    </xf>
    <xf numFmtId="174" fontId="6" fillId="0" borderId="133" xfId="0" applyNumberFormat="1" applyFont="1" applyBorder="1" applyAlignment="1">
      <alignment/>
    </xf>
    <xf numFmtId="174" fontId="1" fillId="0" borderId="133" xfId="0" applyNumberFormat="1" applyFont="1" applyBorder="1" applyAlignment="1">
      <alignment horizontal="center"/>
    </xf>
    <xf numFmtId="174" fontId="10" fillId="0" borderId="133" xfId="0" applyNumberFormat="1" applyFont="1" applyBorder="1" applyAlignment="1">
      <alignment/>
    </xf>
    <xf numFmtId="174" fontId="6" fillId="0" borderId="13" xfId="0" applyNumberFormat="1" applyFont="1" applyBorder="1" applyAlignment="1">
      <alignment/>
    </xf>
    <xf numFmtId="174" fontId="6" fillId="0" borderId="133" xfId="0" applyNumberFormat="1" applyFont="1" applyBorder="1" applyAlignment="1">
      <alignment/>
    </xf>
    <xf numFmtId="174" fontId="1" fillId="0" borderId="133" xfId="0" applyNumberFormat="1" applyFont="1" applyBorder="1" applyAlignment="1">
      <alignment horizontal="center"/>
    </xf>
    <xf numFmtId="174" fontId="12" fillId="0" borderId="133" xfId="0" applyNumberFormat="1" applyFont="1" applyBorder="1" applyAlignment="1">
      <alignment/>
    </xf>
    <xf numFmtId="174" fontId="6" fillId="0" borderId="13" xfId="0" applyNumberFormat="1" applyFont="1" applyBorder="1" applyAlignment="1">
      <alignment/>
    </xf>
    <xf numFmtId="174" fontId="11" fillId="0" borderId="133" xfId="0" applyNumberFormat="1" applyFont="1" applyBorder="1" applyAlignment="1">
      <alignment/>
    </xf>
    <xf numFmtId="174" fontId="7" fillId="0" borderId="133" xfId="0" applyNumberFormat="1" applyFont="1" applyBorder="1" applyAlignment="1">
      <alignment/>
    </xf>
    <xf numFmtId="174" fontId="7" fillId="0" borderId="133" xfId="0" applyNumberFormat="1" applyFont="1" applyBorder="1" applyAlignment="1">
      <alignment horizontal="right"/>
    </xf>
    <xf numFmtId="174" fontId="0" fillId="0" borderId="133" xfId="0" applyNumberFormat="1" applyFont="1" applyBorder="1" applyAlignment="1">
      <alignment/>
    </xf>
    <xf numFmtId="174" fontId="12" fillId="0" borderId="133" xfId="0" applyNumberFormat="1" applyFont="1" applyBorder="1" applyAlignment="1">
      <alignment/>
    </xf>
    <xf numFmtId="0" fontId="0" fillId="0" borderId="0" xfId="0" applyFill="1" applyAlignment="1">
      <alignment/>
    </xf>
    <xf numFmtId="174" fontId="0" fillId="0" borderId="0" xfId="0" applyNumberFormat="1" applyFill="1" applyAlignment="1">
      <alignment horizontal="right"/>
    </xf>
    <xf numFmtId="0" fontId="7" fillId="0" borderId="0" xfId="0" applyFont="1" applyFill="1" applyAlignment="1">
      <alignment/>
    </xf>
    <xf numFmtId="174" fontId="0" fillId="0" borderId="17" xfId="0" applyNumberFormat="1" applyFont="1" applyBorder="1" applyAlignment="1">
      <alignment horizontal="right"/>
    </xf>
    <xf numFmtId="174" fontId="12" fillId="0" borderId="133" xfId="0" applyNumberFormat="1" applyFont="1" applyBorder="1" applyAlignment="1">
      <alignment horizontal="right"/>
    </xf>
    <xf numFmtId="174" fontId="12" fillId="0" borderId="134" xfId="0" applyNumberFormat="1" applyFont="1" applyBorder="1" applyAlignment="1">
      <alignment horizontal="right"/>
    </xf>
    <xf numFmtId="0" fontId="12" fillId="0" borderId="133" xfId="0" applyFont="1" applyBorder="1" applyAlignment="1">
      <alignment horizontal="right"/>
    </xf>
    <xf numFmtId="0" fontId="12" fillId="0" borderId="134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33" xfId="0" applyBorder="1" applyAlignment="1">
      <alignment horizontal="right"/>
    </xf>
    <xf numFmtId="0" fontId="12" fillId="0" borderId="130" xfId="0" applyFont="1" applyBorder="1" applyAlignment="1">
      <alignment/>
    </xf>
    <xf numFmtId="0" fontId="0" fillId="0" borderId="17" xfId="0" applyBorder="1" applyAlignment="1">
      <alignment/>
    </xf>
    <xf numFmtId="0" fontId="12" fillId="0" borderId="17" xfId="0" applyFont="1" applyBorder="1" applyAlignment="1">
      <alignment horizontal="right"/>
    </xf>
    <xf numFmtId="0" fontId="12" fillId="0" borderId="130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7" xfId="0" applyBorder="1" applyAlignment="1">
      <alignment horizontal="right"/>
    </xf>
    <xf numFmtId="174" fontId="0" fillId="0" borderId="13" xfId="0" applyNumberFormat="1" applyBorder="1" applyAlignment="1">
      <alignment horizontal="right"/>
    </xf>
    <xf numFmtId="174" fontId="0" fillId="0" borderId="133" xfId="0" applyNumberFormat="1" applyBorder="1" applyAlignment="1">
      <alignment horizontal="right"/>
    </xf>
    <xf numFmtId="174" fontId="12" fillId="0" borderId="0" xfId="0" applyNumberFormat="1" applyFont="1" applyFill="1" applyBorder="1" applyAlignment="1">
      <alignment horizontal="right"/>
    </xf>
    <xf numFmtId="174" fontId="12" fillId="0" borderId="0" xfId="0" applyNumberFormat="1" applyFont="1" applyFill="1" applyBorder="1" applyAlignment="1">
      <alignment/>
    </xf>
    <xf numFmtId="174" fontId="12" fillId="0" borderId="129" xfId="0" applyNumberFormat="1" applyFont="1" applyFill="1" applyBorder="1" applyAlignment="1">
      <alignment horizontal="right"/>
    </xf>
    <xf numFmtId="174" fontId="12" fillId="37" borderId="130" xfId="0" applyNumberFormat="1" applyFont="1" applyFill="1" applyBorder="1" applyAlignment="1">
      <alignment horizontal="right"/>
    </xf>
    <xf numFmtId="174" fontId="12" fillId="37" borderId="129" xfId="0" applyNumberFormat="1" applyFont="1" applyFill="1" applyBorder="1" applyAlignment="1">
      <alignment horizontal="right"/>
    </xf>
    <xf numFmtId="174" fontId="12" fillId="37" borderId="17" xfId="0" applyNumberFormat="1" applyFont="1" applyFill="1" applyBorder="1" applyAlignment="1">
      <alignment horizontal="right"/>
    </xf>
    <xf numFmtId="174" fontId="12" fillId="37" borderId="0" xfId="0" applyNumberFormat="1" applyFont="1" applyFill="1" applyBorder="1" applyAlignment="1">
      <alignment horizontal="right"/>
    </xf>
    <xf numFmtId="174" fontId="10" fillId="0" borderId="57" xfId="0" applyNumberFormat="1" applyFont="1" applyBorder="1" applyAlignment="1">
      <alignment horizontal="right"/>
    </xf>
    <xf numFmtId="174" fontId="10" fillId="0" borderId="38" xfId="0" applyNumberFormat="1" applyFont="1" applyBorder="1" applyAlignment="1">
      <alignment horizontal="right"/>
    </xf>
    <xf numFmtId="0" fontId="10" fillId="1" borderId="11" xfId="0" applyFont="1" applyFill="1" applyBorder="1" applyAlignment="1">
      <alignment/>
    </xf>
    <xf numFmtId="0" fontId="10" fillId="1" borderId="11" xfId="0" applyFont="1" applyFill="1" applyBorder="1" applyAlignment="1">
      <alignment horizontal="center"/>
    </xf>
    <xf numFmtId="0" fontId="10" fillId="1" borderId="18" xfId="0" applyFont="1" applyFill="1" applyBorder="1" applyAlignment="1">
      <alignment/>
    </xf>
    <xf numFmtId="0" fontId="10" fillId="1" borderId="13" xfId="0" applyFont="1" applyFill="1" applyBorder="1" applyAlignment="1">
      <alignment horizontal="right"/>
    </xf>
    <xf numFmtId="174" fontId="12" fillId="0" borderId="18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7" fillId="1" borderId="11" xfId="0" applyNumberFormat="1" applyFont="1" applyFill="1" applyBorder="1" applyAlignment="1">
      <alignment horizontal="center"/>
    </xf>
    <xf numFmtId="0" fontId="1" fillId="0" borderId="133" xfId="0" applyFont="1" applyBorder="1" applyAlignment="1">
      <alignment horizontal="center"/>
    </xf>
    <xf numFmtId="174" fontId="12" fillId="33" borderId="32" xfId="0" applyNumberFormat="1" applyFont="1" applyFill="1" applyBorder="1" applyAlignment="1">
      <alignment/>
    </xf>
    <xf numFmtId="0" fontId="7" fillId="0" borderId="135" xfId="0" applyFont="1" applyFill="1" applyBorder="1" applyAlignment="1">
      <alignment horizontal="center"/>
    </xf>
    <xf numFmtId="0" fontId="7" fillId="0" borderId="118" xfId="0" applyFont="1" applyFill="1" applyBorder="1" applyAlignment="1">
      <alignment horizontal="center"/>
    </xf>
    <xf numFmtId="0" fontId="6" fillId="0" borderId="135" xfId="0" applyFont="1" applyBorder="1" applyAlignment="1">
      <alignment/>
    </xf>
    <xf numFmtId="0" fontId="1" fillId="0" borderId="135" xfId="0" applyFont="1" applyBorder="1" applyAlignment="1">
      <alignment horizontal="center"/>
    </xf>
    <xf numFmtId="0" fontId="0" fillId="0" borderId="118" xfId="0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174" fontId="1" fillId="0" borderId="135" xfId="0" applyNumberFormat="1" applyFont="1" applyFill="1" applyBorder="1" applyAlignment="1">
      <alignment horizontal="center"/>
    </xf>
    <xf numFmtId="174" fontId="6" fillId="0" borderId="135" xfId="0" applyNumberFormat="1" applyFont="1" applyBorder="1" applyAlignment="1">
      <alignment/>
    </xf>
    <xf numFmtId="174" fontId="12" fillId="0" borderId="135" xfId="0" applyNumberFormat="1" applyFont="1" applyBorder="1" applyAlignment="1">
      <alignment/>
    </xf>
    <xf numFmtId="174" fontId="6" fillId="0" borderId="118" xfId="0" applyNumberFormat="1" applyFont="1" applyBorder="1" applyAlignment="1">
      <alignment/>
    </xf>
    <xf numFmtId="174" fontId="6" fillId="0" borderId="135" xfId="0" applyNumberFormat="1" applyFont="1" applyBorder="1" applyAlignment="1">
      <alignment/>
    </xf>
    <xf numFmtId="174" fontId="10" fillId="0" borderId="135" xfId="0" applyNumberFormat="1" applyFont="1" applyFill="1" applyBorder="1" applyAlignment="1">
      <alignment/>
    </xf>
    <xf numFmtId="174" fontId="12" fillId="0" borderId="135" xfId="0" applyNumberFormat="1" applyFont="1" applyBorder="1" applyAlignment="1">
      <alignment/>
    </xf>
    <xf numFmtId="174" fontId="6" fillId="0" borderId="118" xfId="0" applyNumberFormat="1" applyFont="1" applyBorder="1" applyAlignment="1">
      <alignment/>
    </xf>
    <xf numFmtId="174" fontId="11" fillId="0" borderId="135" xfId="0" applyNumberFormat="1" applyFont="1" applyBorder="1" applyAlignment="1">
      <alignment/>
    </xf>
    <xf numFmtId="174" fontId="0" fillId="0" borderId="135" xfId="0" applyNumberFormat="1" applyFont="1" applyBorder="1" applyAlignment="1">
      <alignment/>
    </xf>
    <xf numFmtId="174" fontId="7" fillId="0" borderId="135" xfId="0" applyNumberFormat="1" applyFont="1" applyBorder="1" applyAlignment="1">
      <alignment horizontal="right"/>
    </xf>
    <xf numFmtId="174" fontId="7" fillId="0" borderId="136" xfId="0" applyNumberFormat="1" applyFont="1" applyBorder="1" applyAlignment="1">
      <alignment/>
    </xf>
    <xf numFmtId="174" fontId="12" fillId="0" borderId="10" xfId="0" applyNumberFormat="1" applyFont="1" applyBorder="1" applyAlignment="1">
      <alignment/>
    </xf>
    <xf numFmtId="174" fontId="12" fillId="0" borderId="12" xfId="0" applyNumberFormat="1" applyFont="1" applyBorder="1" applyAlignment="1">
      <alignment/>
    </xf>
    <xf numFmtId="49" fontId="10" fillId="0" borderId="10" xfId="0" applyNumberFormat="1" applyFont="1" applyFill="1" applyBorder="1" applyAlignment="1">
      <alignment horizontal="center"/>
    </xf>
    <xf numFmtId="174" fontId="6" fillId="0" borderId="10" xfId="0" applyNumberFormat="1" applyFont="1" applyBorder="1" applyAlignment="1">
      <alignment horizontal="right"/>
    </xf>
    <xf numFmtId="174" fontId="12" fillId="0" borderId="10" xfId="0" applyNumberFormat="1" applyFont="1" applyBorder="1" applyAlignment="1">
      <alignment horizontal="right"/>
    </xf>
    <xf numFmtId="174" fontId="12" fillId="33" borderId="10" xfId="0" applyNumberFormat="1" applyFont="1" applyFill="1" applyBorder="1" applyAlignment="1">
      <alignment horizontal="right"/>
    </xf>
    <xf numFmtId="174" fontId="6" fillId="0" borderId="12" xfId="0" applyNumberFormat="1" applyFont="1" applyBorder="1" applyAlignment="1">
      <alignment horizontal="right"/>
    </xf>
    <xf numFmtId="174" fontId="6" fillId="0" borderId="10" xfId="0" applyNumberFormat="1" applyFont="1" applyBorder="1" applyAlignment="1">
      <alignment horizontal="right"/>
    </xf>
    <xf numFmtId="174" fontId="0" fillId="0" borderId="10" xfId="0" applyNumberFormat="1" applyFont="1" applyBorder="1" applyAlignment="1">
      <alignment horizontal="center"/>
    </xf>
    <xf numFmtId="174" fontId="6" fillId="0" borderId="12" xfId="0" applyNumberFormat="1" applyFont="1" applyBorder="1" applyAlignment="1">
      <alignment horizontal="right"/>
    </xf>
    <xf numFmtId="174" fontId="0" fillId="1" borderId="12" xfId="0" applyNumberFormat="1" applyFill="1" applyBorder="1" applyAlignment="1">
      <alignment/>
    </xf>
    <xf numFmtId="0" fontId="7" fillId="1" borderId="11" xfId="0" applyFont="1" applyFill="1" applyBorder="1" applyAlignment="1">
      <alignment/>
    </xf>
    <xf numFmtId="0" fontId="7" fillId="1" borderId="0" xfId="0" applyFont="1" applyFill="1" applyAlignment="1">
      <alignment/>
    </xf>
    <xf numFmtId="0" fontId="10" fillId="0" borderId="20" xfId="0" applyFont="1" applyBorder="1" applyAlignment="1">
      <alignment horizontal="center"/>
    </xf>
    <xf numFmtId="174" fontId="0" fillId="36" borderId="58" xfId="0" applyNumberFormat="1" applyFill="1" applyBorder="1" applyAlignment="1">
      <alignment/>
    </xf>
    <xf numFmtId="0" fontId="0" fillId="1" borderId="11" xfId="0" applyFill="1" applyBorder="1" applyAlignment="1">
      <alignment/>
    </xf>
    <xf numFmtId="4" fontId="7" fillId="0" borderId="126" xfId="0" applyNumberFormat="1" applyFont="1" applyBorder="1" applyAlignment="1">
      <alignment horizontal="right"/>
    </xf>
    <xf numFmtId="4" fontId="7" fillId="0" borderId="137" xfId="0" applyNumberFormat="1" applyFont="1" applyBorder="1" applyAlignment="1">
      <alignment horizontal="right"/>
    </xf>
    <xf numFmtId="0" fontId="0" fillId="36" borderId="38" xfId="0" applyFill="1" applyBorder="1" applyAlignment="1">
      <alignment/>
    </xf>
    <xf numFmtId="0" fontId="7" fillId="0" borderId="126" xfId="0" applyFont="1" applyBorder="1" applyAlignment="1">
      <alignment horizontal="right"/>
    </xf>
    <xf numFmtId="0" fontId="6" fillId="38" borderId="138" xfId="0" applyFont="1" applyFill="1" applyBorder="1" applyAlignment="1">
      <alignment horizontal="center"/>
    </xf>
    <xf numFmtId="0" fontId="6" fillId="39" borderId="0" xfId="0" applyFont="1" applyFill="1" applyBorder="1" applyAlignment="1">
      <alignment/>
    </xf>
    <xf numFmtId="174" fontId="6" fillId="40" borderId="0" xfId="0" applyNumberFormat="1" applyFont="1" applyFill="1" applyBorder="1" applyAlignment="1">
      <alignment horizontal="right"/>
    </xf>
    <xf numFmtId="174" fontId="6" fillId="41" borderId="139" xfId="0" applyNumberFormat="1" applyFont="1" applyFill="1" applyBorder="1" applyAlignment="1">
      <alignment/>
    </xf>
    <xf numFmtId="174" fontId="12" fillId="42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/>
    </xf>
    <xf numFmtId="0" fontId="7" fillId="43" borderId="0" xfId="0" applyFont="1" applyFill="1" applyAlignment="1">
      <alignment horizontal="center"/>
    </xf>
    <xf numFmtId="0" fontId="10" fillId="43" borderId="0" xfId="0" applyFont="1" applyFill="1" applyAlignment="1">
      <alignment/>
    </xf>
    <xf numFmtId="0" fontId="7" fillId="43" borderId="0" xfId="0" applyFont="1" applyFill="1" applyAlignment="1">
      <alignment horizontal="center"/>
    </xf>
    <xf numFmtId="0" fontId="10" fillId="43" borderId="0" xfId="0" applyFont="1" applyFill="1" applyAlignment="1">
      <alignment/>
    </xf>
    <xf numFmtId="0" fontId="10" fillId="43" borderId="17" xfId="0" applyFont="1" applyFill="1" applyBorder="1" applyAlignment="1">
      <alignment/>
    </xf>
    <xf numFmtId="174" fontId="7" fillId="43" borderId="32" xfId="0" applyNumberFormat="1" applyFont="1" applyFill="1" applyBorder="1" applyAlignment="1">
      <alignment/>
    </xf>
    <xf numFmtId="174" fontId="7" fillId="43" borderId="17" xfId="0" applyNumberFormat="1" applyFont="1" applyFill="1" applyBorder="1" applyAlignment="1">
      <alignment/>
    </xf>
    <xf numFmtId="174" fontId="10" fillId="43" borderId="32" xfId="0" applyNumberFormat="1" applyFont="1" applyFill="1" applyBorder="1" applyAlignment="1">
      <alignment/>
    </xf>
    <xf numFmtId="174" fontId="10" fillId="43" borderId="17" xfId="0" applyNumberFormat="1" applyFont="1" applyFill="1" applyBorder="1" applyAlignment="1">
      <alignment/>
    </xf>
    <xf numFmtId="174" fontId="10" fillId="43" borderId="133" xfId="0" applyNumberFormat="1" applyFont="1" applyFill="1" applyBorder="1" applyAlignment="1">
      <alignment/>
    </xf>
    <xf numFmtId="0" fontId="10" fillId="43" borderId="0" xfId="0" applyFont="1" applyFill="1" applyAlignment="1">
      <alignment horizontal="center"/>
    </xf>
    <xf numFmtId="174" fontId="10" fillId="43" borderId="32" xfId="0" applyNumberFormat="1" applyFont="1" applyFill="1" applyBorder="1" applyAlignment="1">
      <alignment/>
    </xf>
    <xf numFmtId="174" fontId="10" fillId="43" borderId="17" xfId="0" applyNumberFormat="1" applyFont="1" applyFill="1" applyBorder="1" applyAlignment="1">
      <alignment/>
    </xf>
    <xf numFmtId="174" fontId="10" fillId="43" borderId="0" xfId="0" applyNumberFormat="1" applyFont="1" applyFill="1" applyBorder="1" applyAlignment="1">
      <alignment/>
    </xf>
    <xf numFmtId="174" fontId="10" fillId="43" borderId="140" xfId="0" applyNumberFormat="1" applyFont="1" applyFill="1" applyBorder="1" applyAlignment="1">
      <alignment/>
    </xf>
    <xf numFmtId="0" fontId="14" fillId="43" borderId="0" xfId="0" applyFont="1" applyFill="1" applyAlignment="1">
      <alignment horizontal="center"/>
    </xf>
    <xf numFmtId="0" fontId="14" fillId="43" borderId="0" xfId="0" applyFont="1" applyFill="1" applyAlignment="1">
      <alignment/>
    </xf>
    <xf numFmtId="0" fontId="14" fillId="43" borderId="17" xfId="0" applyFont="1" applyFill="1" applyBorder="1" applyAlignment="1">
      <alignment/>
    </xf>
    <xf numFmtId="174" fontId="14" fillId="43" borderId="32" xfId="0" applyNumberFormat="1" applyFont="1" applyFill="1" applyBorder="1" applyAlignment="1">
      <alignment horizontal="right"/>
    </xf>
    <xf numFmtId="174" fontId="14" fillId="43" borderId="17" xfId="0" applyNumberFormat="1" applyFont="1" applyFill="1" applyBorder="1" applyAlignment="1">
      <alignment horizontal="right"/>
    </xf>
    <xf numFmtId="174" fontId="14" fillId="43" borderId="32" xfId="0" applyNumberFormat="1" applyFont="1" applyFill="1" applyBorder="1" applyAlignment="1">
      <alignment/>
    </xf>
    <xf numFmtId="174" fontId="14" fillId="43" borderId="17" xfId="0" applyNumberFormat="1" applyFont="1" applyFill="1" applyBorder="1" applyAlignment="1">
      <alignment/>
    </xf>
    <xf numFmtId="174" fontId="14" fillId="43" borderId="133" xfId="0" applyNumberFormat="1" applyFont="1" applyFill="1" applyBorder="1" applyAlignment="1">
      <alignment/>
    </xf>
    <xf numFmtId="0" fontId="7" fillId="43" borderId="0" xfId="0" applyFont="1" applyFill="1" applyAlignment="1">
      <alignment/>
    </xf>
    <xf numFmtId="0" fontId="0" fillId="43" borderId="0" xfId="0" applyFill="1" applyAlignment="1">
      <alignment/>
    </xf>
    <xf numFmtId="0" fontId="10" fillId="43" borderId="0" xfId="0" applyFont="1" applyFill="1" applyAlignment="1">
      <alignment horizontal="center"/>
    </xf>
    <xf numFmtId="0" fontId="7" fillId="43" borderId="0" xfId="0" applyFont="1" applyFill="1" applyAlignment="1">
      <alignment/>
    </xf>
    <xf numFmtId="174" fontId="7" fillId="43" borderId="0" xfId="0" applyNumberFormat="1" applyFont="1" applyFill="1" applyAlignment="1">
      <alignment horizontal="right"/>
    </xf>
    <xf numFmtId="174" fontId="7" fillId="43" borderId="141" xfId="0" applyNumberFormat="1" applyFont="1" applyFill="1" applyBorder="1" applyAlignment="1">
      <alignment horizontal="right"/>
    </xf>
    <xf numFmtId="174" fontId="7" fillId="43" borderId="142" xfId="0" applyNumberFormat="1" applyFont="1" applyFill="1" applyBorder="1" applyAlignment="1">
      <alignment/>
    </xf>
    <xf numFmtId="0" fontId="10" fillId="43" borderId="17" xfId="0" applyFont="1" applyFill="1" applyBorder="1" applyAlignment="1">
      <alignment/>
    </xf>
    <xf numFmtId="0" fontId="0" fillId="43" borderId="133" xfId="0" applyFill="1" applyBorder="1" applyAlignment="1">
      <alignment horizontal="right"/>
    </xf>
    <xf numFmtId="0" fontId="0" fillId="43" borderId="17" xfId="0" applyFill="1" applyBorder="1" applyAlignment="1">
      <alignment horizontal="right"/>
    </xf>
    <xf numFmtId="174" fontId="0" fillId="43" borderId="0" xfId="0" applyNumberFormat="1" applyFill="1" applyBorder="1" applyAlignment="1">
      <alignment horizontal="right"/>
    </xf>
    <xf numFmtId="174" fontId="7" fillId="43" borderId="136" xfId="0" applyNumberFormat="1" applyFont="1" applyFill="1" applyBorder="1" applyAlignment="1">
      <alignment/>
    </xf>
    <xf numFmtId="174" fontId="7" fillId="43" borderId="14" xfId="0" applyNumberFormat="1" applyFont="1" applyFill="1" applyBorder="1" applyAlignment="1">
      <alignment/>
    </xf>
    <xf numFmtId="174" fontId="10" fillId="43" borderId="14" xfId="0" applyNumberFormat="1" applyFont="1" applyFill="1" applyBorder="1" applyAlignment="1">
      <alignment/>
    </xf>
    <xf numFmtId="174" fontId="10" fillId="43" borderId="10" xfId="0" applyNumberFormat="1" applyFont="1" applyFill="1" applyBorder="1" applyAlignment="1">
      <alignment/>
    </xf>
    <xf numFmtId="174" fontId="10" fillId="43" borderId="136" xfId="0" applyNumberFormat="1" applyFont="1" applyFill="1" applyBorder="1" applyAlignment="1">
      <alignment/>
    </xf>
    <xf numFmtId="174" fontId="10" fillId="43" borderId="10" xfId="0" applyNumberFormat="1" applyFont="1" applyFill="1" applyBorder="1" applyAlignment="1">
      <alignment/>
    </xf>
    <xf numFmtId="174" fontId="14" fillId="43" borderId="136" xfId="0" applyNumberFormat="1" applyFont="1" applyFill="1" applyBorder="1" applyAlignment="1">
      <alignment horizontal="right"/>
    </xf>
    <xf numFmtId="174" fontId="14" fillId="43" borderId="14" xfId="0" applyNumberFormat="1" applyFont="1" applyFill="1" applyBorder="1" applyAlignment="1">
      <alignment horizontal="right"/>
    </xf>
    <xf numFmtId="174" fontId="14" fillId="43" borderId="10" xfId="0" applyNumberFormat="1" applyFont="1" applyFill="1" applyBorder="1" applyAlignment="1">
      <alignment horizontal="right"/>
    </xf>
    <xf numFmtId="0" fontId="10" fillId="43" borderId="37" xfId="0" applyFont="1" applyFill="1" applyBorder="1" applyAlignment="1">
      <alignment/>
    </xf>
    <xf numFmtId="174" fontId="10" fillId="43" borderId="143" xfId="0" applyNumberFormat="1" applyFont="1" applyFill="1" applyBorder="1" applyAlignment="1">
      <alignment/>
    </xf>
    <xf numFmtId="174" fontId="10" fillId="43" borderId="144" xfId="0" applyNumberFormat="1" applyFont="1" applyFill="1" applyBorder="1" applyAlignment="1">
      <alignment/>
    </xf>
    <xf numFmtId="0" fontId="1" fillId="43" borderId="35" xfId="0" applyFont="1" applyFill="1" applyBorder="1" applyAlignment="1">
      <alignment horizontal="center"/>
    </xf>
    <xf numFmtId="0" fontId="1" fillId="43" borderId="63" xfId="0" applyFont="1" applyFill="1" applyBorder="1" applyAlignment="1">
      <alignment horizontal="left"/>
    </xf>
    <xf numFmtId="0" fontId="1" fillId="43" borderId="22" xfId="0" applyFont="1" applyFill="1" applyBorder="1" applyAlignment="1">
      <alignment horizontal="center"/>
    </xf>
    <xf numFmtId="0" fontId="1" fillId="43" borderId="25" xfId="0" applyFont="1" applyFill="1" applyBorder="1" applyAlignment="1">
      <alignment/>
    </xf>
    <xf numFmtId="0" fontId="1" fillId="43" borderId="40" xfId="0" applyFont="1" applyFill="1" applyBorder="1" applyAlignment="1">
      <alignment horizontal="center"/>
    </xf>
    <xf numFmtId="0" fontId="1" fillId="43" borderId="57" xfId="0" applyFont="1" applyFill="1" applyBorder="1" applyAlignment="1">
      <alignment/>
    </xf>
    <xf numFmtId="0" fontId="1" fillId="43" borderId="145" xfId="0" applyFont="1" applyFill="1" applyBorder="1" applyAlignment="1">
      <alignment horizontal="center"/>
    </xf>
    <xf numFmtId="0" fontId="1" fillId="43" borderId="49" xfId="0" applyFont="1" applyFill="1" applyBorder="1" applyAlignment="1">
      <alignment/>
    </xf>
    <xf numFmtId="0" fontId="1" fillId="43" borderId="89" xfId="0" applyFont="1" applyFill="1" applyBorder="1" applyAlignment="1">
      <alignment/>
    </xf>
    <xf numFmtId="0" fontId="10" fillId="43" borderId="96" xfId="0" applyFont="1" applyFill="1" applyBorder="1" applyAlignment="1">
      <alignment horizontal="center"/>
    </xf>
    <xf numFmtId="0" fontId="10" fillId="43" borderId="97" xfId="0" applyFont="1" applyFill="1" applyBorder="1" applyAlignment="1">
      <alignment/>
    </xf>
    <xf numFmtId="0" fontId="10" fillId="43" borderId="146" xfId="0" applyFont="1" applyFill="1" applyBorder="1" applyAlignment="1">
      <alignment horizontal="center"/>
    </xf>
    <xf numFmtId="0" fontId="10" fillId="43" borderId="127" xfId="0" applyFont="1" applyFill="1" applyBorder="1" applyAlignment="1">
      <alignment/>
    </xf>
    <xf numFmtId="0" fontId="0" fillId="43" borderId="40" xfId="0" applyFill="1" applyBorder="1" applyAlignment="1">
      <alignment horizontal="center"/>
    </xf>
    <xf numFmtId="0" fontId="17" fillId="43" borderId="147" xfId="0" applyFont="1" applyFill="1" applyBorder="1" applyAlignment="1">
      <alignment/>
    </xf>
    <xf numFmtId="0" fontId="10" fillId="43" borderId="40" xfId="0" applyFont="1" applyFill="1" applyBorder="1" applyAlignment="1">
      <alignment horizontal="center"/>
    </xf>
    <xf numFmtId="0" fontId="18" fillId="43" borderId="147" xfId="0" applyFont="1" applyFill="1" applyBorder="1" applyAlignment="1">
      <alignment/>
    </xf>
    <xf numFmtId="174" fontId="1" fillId="43" borderId="16" xfId="0" applyNumberFormat="1" applyFont="1" applyFill="1" applyBorder="1" applyAlignment="1">
      <alignment/>
    </xf>
    <xf numFmtId="174" fontId="0" fillId="43" borderId="147" xfId="0" applyNumberFormat="1" applyFill="1" applyBorder="1" applyAlignment="1">
      <alignment/>
    </xf>
    <xf numFmtId="174" fontId="15" fillId="43" borderId="16" xfId="0" applyNumberFormat="1" applyFont="1" applyFill="1" applyBorder="1" applyAlignment="1">
      <alignment/>
    </xf>
    <xf numFmtId="174" fontId="10" fillId="43" borderId="147" xfId="0" applyNumberFormat="1" applyFont="1" applyFill="1" applyBorder="1" applyAlignment="1">
      <alignment/>
    </xf>
    <xf numFmtId="174" fontId="10" fillId="43" borderId="16" xfId="0" applyNumberFormat="1" applyFont="1" applyFill="1" applyBorder="1" applyAlignment="1">
      <alignment/>
    </xf>
    <xf numFmtId="0" fontId="77" fillId="34" borderId="0" xfId="0" applyFont="1" applyFill="1" applyAlignment="1">
      <alignment horizontal="center"/>
    </xf>
    <xf numFmtId="0" fontId="77" fillId="34" borderId="0" xfId="0" applyFont="1" applyFill="1" applyAlignment="1">
      <alignment/>
    </xf>
    <xf numFmtId="4" fontId="78" fillId="34" borderId="0" xfId="0" applyNumberFormat="1" applyFont="1" applyFill="1" applyAlignment="1">
      <alignment/>
    </xf>
    <xf numFmtId="0" fontId="79" fillId="34" borderId="0" xfId="0" applyFont="1" applyFill="1" applyAlignment="1">
      <alignment/>
    </xf>
    <xf numFmtId="0" fontId="12" fillId="43" borderId="40" xfId="0" applyFont="1" applyFill="1" applyBorder="1" applyAlignment="1">
      <alignment horizontal="center"/>
    </xf>
    <xf numFmtId="0" fontId="12" fillId="43" borderId="147" xfId="0" applyFont="1" applyFill="1" applyBorder="1" applyAlignment="1">
      <alignment/>
    </xf>
    <xf numFmtId="174" fontId="12" fillId="43" borderId="147" xfId="0" applyNumberFormat="1" applyFont="1" applyFill="1" applyBorder="1" applyAlignment="1">
      <alignment/>
    </xf>
    <xf numFmtId="0" fontId="18" fillId="43" borderId="57" xfId="0" applyFont="1" applyFill="1" applyBorder="1" applyAlignment="1">
      <alignment/>
    </xf>
    <xf numFmtId="0" fontId="12" fillId="43" borderId="148" xfId="0" applyFont="1" applyFill="1" applyBorder="1" applyAlignment="1">
      <alignment/>
    </xf>
    <xf numFmtId="174" fontId="10" fillId="43" borderId="57" xfId="0" applyNumberFormat="1" applyFont="1" applyFill="1" applyBorder="1" applyAlignment="1">
      <alignment/>
    </xf>
    <xf numFmtId="174" fontId="10" fillId="43" borderId="149" xfId="0" applyNumberFormat="1" applyFont="1" applyFill="1" applyBorder="1" applyAlignment="1">
      <alignment/>
    </xf>
    <xf numFmtId="174" fontId="10" fillId="43" borderId="150" xfId="0" applyNumberFormat="1" applyFont="1" applyFill="1" applyBorder="1" applyAlignment="1">
      <alignment/>
    </xf>
    <xf numFmtId="0" fontId="10" fillId="43" borderId="151" xfId="0" applyFont="1" applyFill="1" applyBorder="1" applyAlignment="1">
      <alignment horizontal="center"/>
    </xf>
    <xf numFmtId="0" fontId="10" fillId="43" borderId="152" xfId="0" applyFont="1" applyFill="1" applyBorder="1" applyAlignment="1">
      <alignment/>
    </xf>
    <xf numFmtId="4" fontId="10" fillId="43" borderId="153" xfId="0" applyNumberFormat="1" applyFont="1" applyFill="1" applyBorder="1" applyAlignment="1">
      <alignment horizontal="center"/>
    </xf>
    <xf numFmtId="4" fontId="10" fillId="43" borderId="154" xfId="0" applyNumberFormat="1" applyFont="1" applyFill="1" applyBorder="1" applyAlignment="1">
      <alignment horizontal="center"/>
    </xf>
    <xf numFmtId="0" fontId="1" fillId="43" borderId="155" xfId="0" applyFont="1" applyFill="1" applyBorder="1" applyAlignment="1">
      <alignment horizontal="center"/>
    </xf>
    <xf numFmtId="0" fontId="1" fillId="43" borderId="156" xfId="0" applyFont="1" applyFill="1" applyBorder="1" applyAlignment="1">
      <alignment/>
    </xf>
    <xf numFmtId="4" fontId="1" fillId="43" borderId="147" xfId="0" applyNumberFormat="1" applyFont="1" applyFill="1" applyBorder="1" applyAlignment="1">
      <alignment/>
    </xf>
    <xf numFmtId="4" fontId="1" fillId="43" borderId="157" xfId="0" applyNumberFormat="1" applyFont="1" applyFill="1" applyBorder="1" applyAlignment="1">
      <alignment/>
    </xf>
    <xf numFmtId="0" fontId="0" fillId="1" borderId="0" xfId="0" applyFill="1" applyAlignment="1">
      <alignment horizontal="center"/>
    </xf>
    <xf numFmtId="0" fontId="0" fillId="1" borderId="0" xfId="0" applyFill="1" applyAlignment="1">
      <alignment/>
    </xf>
    <xf numFmtId="174" fontId="0" fillId="1" borderId="0" xfId="0" applyNumberFormat="1" applyFill="1" applyAlignment="1">
      <alignment horizontal="right"/>
    </xf>
    <xf numFmtId="174" fontId="0" fillId="1" borderId="0" xfId="0" applyNumberFormat="1" applyFill="1" applyAlignment="1">
      <alignment/>
    </xf>
    <xf numFmtId="174" fontId="0" fillId="1" borderId="0" xfId="0" applyNumberFormat="1" applyFill="1" applyAlignment="1">
      <alignment horizontal="left"/>
    </xf>
    <xf numFmtId="0" fontId="0" fillId="0" borderId="0" xfId="0" applyBorder="1" applyAlignment="1">
      <alignment horizontal="right"/>
    </xf>
    <xf numFmtId="175" fontId="1" fillId="0" borderId="87" xfId="0" applyNumberFormat="1" applyFont="1" applyBorder="1" applyAlignment="1">
      <alignment horizontal="center"/>
    </xf>
    <xf numFmtId="175" fontId="1" fillId="0" borderId="52" xfId="0" applyNumberFormat="1" applyFont="1" applyBorder="1" applyAlignment="1">
      <alignment horizontal="center"/>
    </xf>
    <xf numFmtId="174" fontId="1" fillId="0" borderId="158" xfId="0" applyNumberFormat="1" applyFont="1" applyBorder="1" applyAlignment="1">
      <alignment/>
    </xf>
    <xf numFmtId="174" fontId="1" fillId="0" borderId="159" xfId="0" applyNumberFormat="1" applyFont="1" applyBorder="1" applyAlignment="1">
      <alignment/>
    </xf>
    <xf numFmtId="174" fontId="1" fillId="0" borderId="12" xfId="0" applyNumberFormat="1" applyFont="1" applyBorder="1" applyAlignment="1">
      <alignment/>
    </xf>
    <xf numFmtId="174" fontId="10" fillId="33" borderId="52" xfId="0" applyNumberFormat="1" applyFont="1" applyFill="1" applyBorder="1" applyAlignment="1">
      <alignment/>
    </xf>
    <xf numFmtId="174" fontId="0" fillId="0" borderId="79" xfId="0" applyNumberFormat="1" applyFont="1" applyBorder="1" applyAlignment="1">
      <alignment/>
    </xf>
    <xf numFmtId="175" fontId="0" fillId="0" borderId="143" xfId="0" applyNumberFormat="1" applyBorder="1" applyAlignment="1">
      <alignment/>
    </xf>
    <xf numFmtId="0" fontId="21" fillId="0" borderId="160" xfId="0" applyFont="1" applyBorder="1" applyAlignment="1">
      <alignment horizontal="center"/>
    </xf>
    <xf numFmtId="175" fontId="10" fillId="0" borderId="161" xfId="0" applyNumberFormat="1" applyFont="1" applyBorder="1" applyAlignment="1">
      <alignment horizontal="center"/>
    </xf>
    <xf numFmtId="0" fontId="2" fillId="0" borderId="162" xfId="0" applyFont="1" applyBorder="1" applyAlignment="1">
      <alignment horizontal="center"/>
    </xf>
    <xf numFmtId="174" fontId="0" fillId="0" borderId="163" xfId="0" applyNumberFormat="1" applyBorder="1" applyAlignment="1">
      <alignment horizontal="right"/>
    </xf>
    <xf numFmtId="0" fontId="3" fillId="33" borderId="164" xfId="0" applyFont="1" applyFill="1" applyBorder="1" applyAlignment="1">
      <alignment horizontal="left"/>
    </xf>
    <xf numFmtId="174" fontId="0" fillId="0" borderId="165" xfId="0" applyNumberFormat="1" applyBorder="1" applyAlignment="1">
      <alignment horizontal="right"/>
    </xf>
    <xf numFmtId="174" fontId="2" fillId="0" borderId="166" xfId="0" applyNumberFormat="1" applyFont="1" applyBorder="1" applyAlignment="1">
      <alignment/>
    </xf>
    <xf numFmtId="174" fontId="0" fillId="0" borderId="167" xfId="0" applyNumberFormat="1" applyBorder="1" applyAlignment="1">
      <alignment horizontal="right"/>
    </xf>
    <xf numFmtId="174" fontId="22" fillId="0" borderId="168" xfId="0" applyNumberFormat="1" applyFont="1" applyBorder="1" applyAlignment="1">
      <alignment/>
    </xf>
    <xf numFmtId="174" fontId="0" fillId="0" borderId="38" xfId="0" applyNumberFormat="1" applyBorder="1" applyAlignment="1">
      <alignment horizontal="right"/>
    </xf>
    <xf numFmtId="174" fontId="23" fillId="33" borderId="168" xfId="0" applyNumberFormat="1" applyFont="1" applyFill="1" applyBorder="1" applyAlignment="1">
      <alignment/>
    </xf>
    <xf numFmtId="174" fontId="22" fillId="0" borderId="164" xfId="0" applyNumberFormat="1" applyFont="1" applyBorder="1" applyAlignment="1">
      <alignment/>
    </xf>
    <xf numFmtId="174" fontId="0" fillId="0" borderId="169" xfId="0" applyNumberFormat="1" applyBorder="1" applyAlignment="1">
      <alignment horizontal="right"/>
    </xf>
    <xf numFmtId="174" fontId="23" fillId="33" borderId="164" xfId="0" applyNumberFormat="1" applyFont="1" applyFill="1" applyBorder="1" applyAlignment="1">
      <alignment/>
    </xf>
    <xf numFmtId="174" fontId="22" fillId="0" borderId="166" xfId="0" applyNumberFormat="1" applyFont="1" applyBorder="1" applyAlignment="1">
      <alignment/>
    </xf>
    <xf numFmtId="174" fontId="22" fillId="0" borderId="170" xfId="0" applyNumberFormat="1" applyFont="1" applyBorder="1" applyAlignment="1">
      <alignment/>
    </xf>
    <xf numFmtId="174" fontId="22" fillId="0" borderId="171" xfId="0" applyNumberFormat="1" applyFont="1" applyBorder="1" applyAlignment="1">
      <alignment/>
    </xf>
    <xf numFmtId="174" fontId="0" fillId="0" borderId="172" xfId="0" applyNumberFormat="1" applyBorder="1" applyAlignment="1">
      <alignment horizontal="right"/>
    </xf>
    <xf numFmtId="174" fontId="22" fillId="0" borderId="173" xfId="0" applyNumberFormat="1" applyFont="1" applyBorder="1" applyAlignment="1">
      <alignment/>
    </xf>
    <xf numFmtId="0" fontId="22" fillId="0" borderId="174" xfId="0" applyFont="1" applyBorder="1" applyAlignment="1">
      <alignment/>
    </xf>
    <xf numFmtId="174" fontId="22" fillId="35" borderId="166" xfId="0" applyNumberFormat="1" applyFont="1" applyFill="1" applyBorder="1" applyAlignment="1">
      <alignment/>
    </xf>
    <xf numFmtId="174" fontId="22" fillId="0" borderId="175" xfId="0" applyNumberFormat="1" applyFont="1" applyBorder="1" applyAlignment="1">
      <alignment/>
    </xf>
    <xf numFmtId="174" fontId="22" fillId="0" borderId="176" xfId="0" applyNumberFormat="1" applyFont="1" applyBorder="1" applyAlignment="1">
      <alignment/>
    </xf>
    <xf numFmtId="174" fontId="0" fillId="0" borderId="177" xfId="0" applyNumberFormat="1" applyBorder="1" applyAlignment="1">
      <alignment horizontal="right"/>
    </xf>
    <xf numFmtId="174" fontId="22" fillId="0" borderId="162" xfId="0" applyNumberFormat="1" applyFont="1" applyBorder="1" applyAlignment="1">
      <alignment/>
    </xf>
    <xf numFmtId="174" fontId="23" fillId="0" borderId="164" xfId="0" applyNumberFormat="1" applyFont="1" applyBorder="1" applyAlignment="1">
      <alignment/>
    </xf>
    <xf numFmtId="0" fontId="22" fillId="0" borderId="178" xfId="0" applyFont="1" applyBorder="1" applyAlignment="1">
      <alignment/>
    </xf>
    <xf numFmtId="174" fontId="0" fillId="0" borderId="179" xfId="0" applyNumberFormat="1" applyBorder="1" applyAlignment="1">
      <alignment horizontal="right"/>
    </xf>
    <xf numFmtId="0" fontId="0" fillId="44" borderId="180" xfId="0" applyFill="1" applyBorder="1" applyAlignment="1">
      <alignment horizontal="center"/>
    </xf>
    <xf numFmtId="0" fontId="0" fillId="44" borderId="181" xfId="0" applyFill="1" applyBorder="1" applyAlignment="1">
      <alignment/>
    </xf>
    <xf numFmtId="174" fontId="0" fillId="44" borderId="181" xfId="0" applyNumberFormat="1" applyFill="1" applyBorder="1" applyAlignment="1">
      <alignment horizontal="right"/>
    </xf>
    <xf numFmtId="174" fontId="0" fillId="44" borderId="182" xfId="0" applyNumberFormat="1" applyFill="1" applyBorder="1" applyAlignment="1">
      <alignment/>
    </xf>
    <xf numFmtId="0" fontId="0" fillId="44" borderId="138" xfId="0" applyFill="1" applyBorder="1" applyAlignment="1">
      <alignment horizontal="center"/>
    </xf>
    <xf numFmtId="0" fontId="0" fillId="44" borderId="0" xfId="0" applyFill="1" applyBorder="1" applyAlignment="1">
      <alignment/>
    </xf>
    <xf numFmtId="174" fontId="0" fillId="44" borderId="0" xfId="0" applyNumberFormat="1" applyFill="1" applyBorder="1" applyAlignment="1">
      <alignment horizontal="right"/>
    </xf>
    <xf numFmtId="174" fontId="0" fillId="44" borderId="139" xfId="0" applyNumberFormat="1" applyFill="1" applyBorder="1" applyAlignment="1">
      <alignment/>
    </xf>
    <xf numFmtId="0" fontId="6" fillId="44" borderId="139" xfId="0" applyFont="1" applyFill="1" applyBorder="1" applyAlignment="1">
      <alignment horizontal="right"/>
    </xf>
    <xf numFmtId="0" fontId="8" fillId="44" borderId="138" xfId="0" applyFont="1" applyFill="1" applyBorder="1" applyAlignment="1">
      <alignment horizontal="center"/>
    </xf>
    <xf numFmtId="0" fontId="29" fillId="44" borderId="0" xfId="0" applyFont="1" applyFill="1" applyBorder="1" applyAlignment="1">
      <alignment horizontal="center"/>
    </xf>
    <xf numFmtId="0" fontId="9" fillId="44" borderId="0" xfId="0" applyFont="1" applyFill="1" applyBorder="1" applyAlignment="1">
      <alignment horizontal="center"/>
    </xf>
    <xf numFmtId="174" fontId="8" fillId="44" borderId="0" xfId="0" applyNumberFormat="1" applyFont="1" applyFill="1" applyBorder="1" applyAlignment="1">
      <alignment horizontal="right"/>
    </xf>
    <xf numFmtId="174" fontId="8" fillId="44" borderId="139" xfId="0" applyNumberFormat="1" applyFont="1" applyFill="1" applyBorder="1" applyAlignment="1">
      <alignment/>
    </xf>
    <xf numFmtId="0" fontId="5" fillId="44" borderId="138" xfId="0" applyFont="1" applyFill="1" applyBorder="1" applyAlignment="1">
      <alignment horizontal="center"/>
    </xf>
    <xf numFmtId="0" fontId="5" fillId="44" borderId="0" xfId="0" applyFont="1" applyFill="1" applyBorder="1" applyAlignment="1">
      <alignment horizontal="center"/>
    </xf>
    <xf numFmtId="174" fontId="5" fillId="44" borderId="0" xfId="0" applyNumberFormat="1" applyFont="1" applyFill="1" applyBorder="1" applyAlignment="1">
      <alignment horizontal="right"/>
    </xf>
    <xf numFmtId="174" fontId="5" fillId="44" borderId="139" xfId="0" applyNumberFormat="1" applyFont="1" applyFill="1" applyBorder="1" applyAlignment="1">
      <alignment/>
    </xf>
    <xf numFmtId="0" fontId="4" fillId="44" borderId="0" xfId="0" applyFont="1" applyFill="1" applyBorder="1" applyAlignment="1">
      <alignment horizontal="center"/>
    </xf>
    <xf numFmtId="0" fontId="7" fillId="44" borderId="138" xfId="0" applyFont="1" applyFill="1" applyBorder="1" applyAlignment="1">
      <alignment horizontal="right"/>
    </xf>
    <xf numFmtId="0" fontId="12" fillId="44" borderId="0" xfId="0" applyFont="1" applyFill="1" applyBorder="1" applyAlignment="1">
      <alignment/>
    </xf>
    <xf numFmtId="174" fontId="12" fillId="44" borderId="0" xfId="0" applyNumberFormat="1" applyFont="1" applyFill="1" applyBorder="1" applyAlignment="1">
      <alignment horizontal="right"/>
    </xf>
    <xf numFmtId="174" fontId="13" fillId="44" borderId="139" xfId="0" applyNumberFormat="1" applyFont="1" applyFill="1" applyBorder="1" applyAlignment="1">
      <alignment/>
    </xf>
    <xf numFmtId="0" fontId="0" fillId="44" borderId="138" xfId="0" applyFont="1" applyFill="1" applyBorder="1" applyAlignment="1">
      <alignment horizontal="center"/>
    </xf>
    <xf numFmtId="0" fontId="0" fillId="44" borderId="0" xfId="0" applyFont="1" applyFill="1" applyBorder="1" applyAlignment="1">
      <alignment/>
    </xf>
    <xf numFmtId="174" fontId="0" fillId="44" borderId="0" xfId="0" applyNumberFormat="1" applyFont="1" applyFill="1" applyBorder="1" applyAlignment="1">
      <alignment horizontal="right"/>
    </xf>
    <xf numFmtId="174" fontId="0" fillId="44" borderId="139" xfId="0" applyNumberFormat="1" applyFont="1" applyFill="1" applyBorder="1" applyAlignment="1">
      <alignment/>
    </xf>
    <xf numFmtId="0" fontId="0" fillId="44" borderId="183" xfId="0" applyFill="1" applyBorder="1" applyAlignment="1">
      <alignment horizontal="center"/>
    </xf>
    <xf numFmtId="0" fontId="0" fillId="44" borderId="184" xfId="0" applyFill="1" applyBorder="1" applyAlignment="1">
      <alignment/>
    </xf>
    <xf numFmtId="174" fontId="0" fillId="44" borderId="184" xfId="0" applyNumberFormat="1" applyFill="1" applyBorder="1" applyAlignment="1">
      <alignment horizontal="right"/>
    </xf>
    <xf numFmtId="174" fontId="0" fillId="44" borderId="185" xfId="0" applyNumberFormat="1" applyFill="1" applyBorder="1" applyAlignment="1">
      <alignment/>
    </xf>
    <xf numFmtId="0" fontId="12" fillId="42" borderId="0" xfId="0" applyFont="1" applyFill="1" applyBorder="1" applyAlignment="1">
      <alignment/>
    </xf>
    <xf numFmtId="174" fontId="12" fillId="0" borderId="103" xfId="0" applyNumberFormat="1" applyFont="1" applyBorder="1" applyAlignment="1">
      <alignment horizontal="right"/>
    </xf>
    <xf numFmtId="174" fontId="7" fillId="43" borderId="37" xfId="0" applyNumberFormat="1" applyFont="1" applyFill="1" applyBorder="1" applyAlignment="1">
      <alignment/>
    </xf>
    <xf numFmtId="174" fontId="13" fillId="43" borderId="186" xfId="0" applyNumberFormat="1" applyFont="1" applyFill="1" applyBorder="1" applyAlignment="1">
      <alignment horizontal="right"/>
    </xf>
    <xf numFmtId="174" fontId="7" fillId="43" borderId="187" xfId="0" applyNumberFormat="1" applyFont="1" applyFill="1" applyBorder="1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174" fontId="1" fillId="0" borderId="0" xfId="0" applyNumberFormat="1" applyFont="1" applyFill="1" applyAlignment="1">
      <alignment horizontal="left" vertical="top"/>
    </xf>
    <xf numFmtId="174" fontId="0" fillId="0" borderId="0" xfId="0" applyNumberFormat="1" applyFont="1" applyFill="1" applyAlignment="1">
      <alignment horizontal="right" vertical="top"/>
    </xf>
    <xf numFmtId="1" fontId="7" fillId="1" borderId="13" xfId="0" applyNumberFormat="1" applyFont="1" applyFill="1" applyBorder="1" applyAlignment="1">
      <alignment horizontal="center"/>
    </xf>
    <xf numFmtId="174" fontId="0" fillId="0" borderId="133" xfId="0" applyNumberFormat="1" applyFont="1" applyBorder="1" applyAlignment="1">
      <alignment horizontal="right"/>
    </xf>
    <xf numFmtId="174" fontId="0" fillId="43" borderId="133" xfId="0" applyNumberFormat="1" applyFill="1" applyBorder="1" applyAlignment="1">
      <alignment horizontal="right"/>
    </xf>
    <xf numFmtId="174" fontId="12" fillId="0" borderId="13" xfId="0" applyNumberFormat="1" applyFont="1" applyBorder="1" applyAlignment="1">
      <alignment horizontal="right"/>
    </xf>
    <xf numFmtId="174" fontId="12" fillId="0" borderId="13" xfId="0" applyNumberFormat="1" applyFont="1" applyBorder="1" applyAlignment="1">
      <alignment/>
    </xf>
    <xf numFmtId="174" fontId="12" fillId="43" borderId="133" xfId="0" applyNumberFormat="1" applyFont="1" applyFill="1" applyBorder="1" applyAlignment="1">
      <alignment horizontal="right"/>
    </xf>
    <xf numFmtId="174" fontId="10" fillId="43" borderId="188" xfId="0" applyNumberFormat="1" applyFont="1" applyFill="1" applyBorder="1" applyAlignment="1">
      <alignment/>
    </xf>
    <xf numFmtId="0" fontId="10" fillId="0" borderId="135" xfId="0" applyFont="1" applyBorder="1" applyAlignment="1">
      <alignment horizontal="center"/>
    </xf>
    <xf numFmtId="1" fontId="10" fillId="0" borderId="118" xfId="0" applyNumberFormat="1" applyFont="1" applyFill="1" applyBorder="1" applyAlignment="1">
      <alignment horizontal="center"/>
    </xf>
    <xf numFmtId="0" fontId="0" fillId="0" borderId="135" xfId="0" applyFont="1" applyBorder="1" applyAlignment="1">
      <alignment/>
    </xf>
    <xf numFmtId="174" fontId="10" fillId="43" borderId="135" xfId="0" applyNumberFormat="1" applyFont="1" applyFill="1" applyBorder="1" applyAlignment="1">
      <alignment/>
    </xf>
    <xf numFmtId="0" fontId="0" fillId="0" borderId="135" xfId="0" applyBorder="1" applyAlignment="1">
      <alignment/>
    </xf>
    <xf numFmtId="0" fontId="0" fillId="43" borderId="135" xfId="0" applyFill="1" applyBorder="1" applyAlignment="1">
      <alignment/>
    </xf>
    <xf numFmtId="0" fontId="12" fillId="0" borderId="135" xfId="0" applyFont="1" applyBorder="1" applyAlignment="1">
      <alignment/>
    </xf>
    <xf numFmtId="174" fontId="12" fillId="0" borderId="118" xfId="0" applyNumberFormat="1" applyFont="1" applyBorder="1" applyAlignment="1">
      <alignment/>
    </xf>
    <xf numFmtId="174" fontId="0" fillId="0" borderId="135" xfId="0" applyNumberFormat="1" applyBorder="1" applyAlignment="1">
      <alignment/>
    </xf>
    <xf numFmtId="174" fontId="0" fillId="0" borderId="118" xfId="0" applyNumberFormat="1" applyBorder="1" applyAlignment="1">
      <alignment/>
    </xf>
    <xf numFmtId="174" fontId="10" fillId="43" borderId="189" xfId="0" applyNumberFormat="1" applyFont="1" applyFill="1" applyBorder="1" applyAlignment="1">
      <alignment/>
    </xf>
    <xf numFmtId="174" fontId="1" fillId="0" borderId="135" xfId="0" applyNumberFormat="1" applyFont="1" applyBorder="1" applyAlignment="1">
      <alignment/>
    </xf>
    <xf numFmtId="174" fontId="1" fillId="0" borderId="133" xfId="0" applyNumberFormat="1" applyFont="1" applyBorder="1" applyAlignment="1">
      <alignment horizontal="right"/>
    </xf>
    <xf numFmtId="174" fontId="1" fillId="0" borderId="10" xfId="0" applyNumberFormat="1" applyFont="1" applyBorder="1" applyAlignment="1">
      <alignment horizontal="right"/>
    </xf>
    <xf numFmtId="174" fontId="10" fillId="43" borderId="189" xfId="0" applyNumberFormat="1" applyFont="1" applyFill="1" applyBorder="1" applyAlignment="1">
      <alignment/>
    </xf>
    <xf numFmtId="174" fontId="10" fillId="43" borderId="188" xfId="0" applyNumberFormat="1" applyFont="1" applyFill="1" applyBorder="1" applyAlignment="1">
      <alignment horizontal="right"/>
    </xf>
    <xf numFmtId="174" fontId="10" fillId="43" borderId="143" xfId="0" applyNumberFormat="1" applyFont="1" applyFill="1" applyBorder="1" applyAlignment="1">
      <alignment horizontal="right"/>
    </xf>
    <xf numFmtId="174" fontId="0" fillId="0" borderId="135" xfId="0" applyNumberFormat="1" applyFont="1" applyBorder="1" applyAlignment="1">
      <alignment/>
    </xf>
    <xf numFmtId="174" fontId="0" fillId="0" borderId="133" xfId="0" applyNumberFormat="1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37" xfId="0" applyFont="1" applyBorder="1" applyAlignment="1">
      <alignment/>
    </xf>
    <xf numFmtId="0" fontId="7" fillId="0" borderId="37" xfId="0" applyFont="1" applyBorder="1" applyAlignment="1">
      <alignment/>
    </xf>
    <xf numFmtId="174" fontId="7" fillId="0" borderId="37" xfId="0" applyNumberFormat="1" applyFont="1" applyBorder="1" applyAlignment="1">
      <alignment horizontal="right"/>
    </xf>
    <xf numFmtId="0" fontId="7" fillId="43" borderId="37" xfId="0" applyFont="1" applyFill="1" applyBorder="1" applyAlignment="1">
      <alignment/>
    </xf>
    <xf numFmtId="0" fontId="13" fillId="43" borderId="37" xfId="0" applyFont="1" applyFill="1" applyBorder="1" applyAlignment="1">
      <alignment/>
    </xf>
    <xf numFmtId="174" fontId="7" fillId="43" borderId="190" xfId="0" applyNumberFormat="1" applyFont="1" applyFill="1" applyBorder="1" applyAlignment="1">
      <alignment horizontal="right"/>
    </xf>
    <xf numFmtId="174" fontId="7" fillId="43" borderId="186" xfId="0" applyNumberFormat="1" applyFont="1" applyFill="1" applyBorder="1" applyAlignment="1">
      <alignment horizontal="right"/>
    </xf>
    <xf numFmtId="0" fontId="7" fillId="42" borderId="138" xfId="0" applyFont="1" applyFill="1" applyBorder="1" applyAlignment="1">
      <alignment horizontal="right"/>
    </xf>
    <xf numFmtId="174" fontId="13" fillId="42" borderId="139" xfId="0" applyNumberFormat="1" applyFont="1" applyFill="1" applyBorder="1" applyAlignment="1">
      <alignment/>
    </xf>
    <xf numFmtId="174" fontId="16" fillId="0" borderId="33" xfId="0" applyNumberFormat="1" applyFont="1" applyBorder="1" applyAlignment="1">
      <alignment/>
    </xf>
    <xf numFmtId="0" fontId="16" fillId="0" borderId="44" xfId="0" applyFont="1" applyBorder="1" applyAlignment="1">
      <alignment horizontal="center"/>
    </xf>
    <xf numFmtId="0" fontId="18" fillId="0" borderId="44" xfId="0" applyFont="1" applyBorder="1" applyAlignment="1">
      <alignment/>
    </xf>
    <xf numFmtId="0" fontId="10" fillId="0" borderId="0" xfId="0" applyFont="1" applyFill="1" applyBorder="1" applyAlignment="1">
      <alignment/>
    </xf>
    <xf numFmtId="174" fontId="10" fillId="0" borderId="191" xfId="0" applyNumberFormat="1" applyFont="1" applyFill="1" applyBorder="1" applyAlignment="1">
      <alignment/>
    </xf>
    <xf numFmtId="4" fontId="80" fillId="0" borderId="0" xfId="0" applyNumberFormat="1" applyFont="1" applyAlignment="1">
      <alignment horizontal="center"/>
    </xf>
    <xf numFmtId="0" fontId="10" fillId="43" borderId="148" xfId="0" applyFont="1" applyFill="1" applyBorder="1" applyAlignment="1">
      <alignment horizontal="center"/>
    </xf>
    <xf numFmtId="174" fontId="1" fillId="0" borderId="28" xfId="0" applyNumberFormat="1" applyFont="1" applyBorder="1" applyAlignment="1">
      <alignment/>
    </xf>
    <xf numFmtId="4" fontId="1" fillId="0" borderId="102" xfId="0" applyNumberFormat="1" applyFont="1" applyBorder="1" applyAlignment="1">
      <alignment/>
    </xf>
    <xf numFmtId="174" fontId="10" fillId="43" borderId="192" xfId="0" applyNumberFormat="1" applyFont="1" applyFill="1" applyBorder="1" applyAlignment="1">
      <alignment/>
    </xf>
    <xf numFmtId="174" fontId="12" fillId="0" borderId="17" xfId="0" applyNumberFormat="1" applyFont="1" applyFill="1" applyBorder="1" applyAlignment="1">
      <alignment horizontal="right"/>
    </xf>
    <xf numFmtId="174" fontId="12" fillId="0" borderId="130" xfId="0" applyNumberFormat="1" applyFont="1" applyFill="1" applyBorder="1" applyAlignment="1">
      <alignment horizontal="right"/>
    </xf>
    <xf numFmtId="174" fontId="12" fillId="45" borderId="17" xfId="0" applyNumberFormat="1" applyFont="1" applyFill="1" applyBorder="1" applyAlignment="1">
      <alignment horizontal="right"/>
    </xf>
    <xf numFmtId="174" fontId="12" fillId="45" borderId="0" xfId="0" applyNumberFormat="1" applyFont="1" applyFill="1" applyBorder="1" applyAlignment="1">
      <alignment horizontal="right"/>
    </xf>
    <xf numFmtId="16" fontId="16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0" fontId="6" fillId="0" borderId="35" xfId="0" applyFont="1" applyBorder="1" applyAlignment="1">
      <alignment horizontal="center"/>
    </xf>
    <xf numFmtId="0" fontId="6" fillId="0" borderId="0" xfId="0" applyFont="1" applyBorder="1" applyAlignment="1">
      <alignment/>
    </xf>
    <xf numFmtId="174" fontId="6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174" fontId="0" fillId="0" borderId="23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4" fontId="16" fillId="16" borderId="11" xfId="0" applyNumberFormat="1" applyFont="1" applyFill="1" applyBorder="1" applyAlignment="1">
      <alignment/>
    </xf>
    <xf numFmtId="174" fontId="16" fillId="9" borderId="11" xfId="0" applyNumberFormat="1" applyFont="1" applyFill="1" applyBorder="1" applyAlignment="1">
      <alignment/>
    </xf>
    <xf numFmtId="174" fontId="16" fillId="14" borderId="11" xfId="0" applyNumberFormat="1" applyFont="1" applyFill="1" applyBorder="1" applyAlignment="1">
      <alignment/>
    </xf>
    <xf numFmtId="0" fontId="31" fillId="0" borderId="0" xfId="0" applyFont="1" applyBorder="1" applyAlignment="1">
      <alignment horizontal="left"/>
    </xf>
    <xf numFmtId="3" fontId="0" fillId="0" borderId="0" xfId="0" applyNumberFormat="1" applyFont="1" applyAlignment="1">
      <alignment/>
    </xf>
    <xf numFmtId="175" fontId="10" fillId="0" borderId="47" xfId="0" applyNumberFormat="1" applyFont="1" applyBorder="1" applyAlignment="1">
      <alignment horizontal="center"/>
    </xf>
    <xf numFmtId="175" fontId="10" fillId="0" borderId="193" xfId="0" applyNumberFormat="1" applyFont="1" applyBorder="1" applyAlignment="1">
      <alignment horizontal="center"/>
    </xf>
    <xf numFmtId="174" fontId="7" fillId="43" borderId="141" xfId="0" applyNumberFormat="1" applyFont="1" applyFill="1" applyBorder="1" applyAlignment="1">
      <alignment/>
    </xf>
    <xf numFmtId="0" fontId="0" fillId="0" borderId="142" xfId="0" applyBorder="1" applyAlignment="1">
      <alignment/>
    </xf>
    <xf numFmtId="0" fontId="81" fillId="34" borderId="0" xfId="0" applyFont="1" applyFill="1" applyAlignment="1">
      <alignment horizontal="center"/>
    </xf>
    <xf numFmtId="0" fontId="81" fillId="34" borderId="0" xfId="0" applyFont="1" applyFill="1" applyAlignment="1">
      <alignment/>
    </xf>
    <xf numFmtId="0" fontId="82" fillId="34" borderId="0" xfId="0" applyFont="1" applyFill="1" applyAlignment="1">
      <alignment/>
    </xf>
    <xf numFmtId="4" fontId="7" fillId="0" borderId="128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174" fontId="15" fillId="0" borderId="24" xfId="0" applyNumberFormat="1" applyFont="1" applyBorder="1" applyAlignment="1">
      <alignment/>
    </xf>
    <xf numFmtId="16" fontId="16" fillId="0" borderId="27" xfId="0" applyNumberFormat="1" applyFont="1" applyBorder="1" applyAlignment="1">
      <alignment horizontal="center"/>
    </xf>
    <xf numFmtId="174" fontId="16" fillId="0" borderId="93" xfId="0" applyNumberFormat="1" applyFont="1" applyBorder="1" applyAlignment="1">
      <alignment/>
    </xf>
    <xf numFmtId="174" fontId="15" fillId="0" borderId="28" xfId="0" applyNumberFormat="1" applyFont="1" applyBorder="1" applyAlignment="1">
      <alignment/>
    </xf>
    <xf numFmtId="174" fontId="15" fillId="0" borderId="30" xfId="0" applyNumberFormat="1" applyFont="1" applyBorder="1" applyAlignment="1">
      <alignment/>
    </xf>
    <xf numFmtId="0" fontId="17" fillId="0" borderId="44" xfId="0" applyFont="1" applyBorder="1" applyAlignment="1">
      <alignment/>
    </xf>
    <xf numFmtId="174" fontId="15" fillId="0" borderId="34" xfId="0" applyNumberFormat="1" applyFont="1" applyBorder="1" applyAlignment="1">
      <alignment/>
    </xf>
    <xf numFmtId="174" fontId="16" fillId="0" borderId="25" xfId="0" applyNumberFormat="1" applyFont="1" applyBorder="1" applyAlignment="1">
      <alignment/>
    </xf>
    <xf numFmtId="174" fontId="16" fillId="33" borderId="23" xfId="0" applyNumberFormat="1" applyFont="1" applyFill="1" applyBorder="1" applyAlignment="1">
      <alignment/>
    </xf>
    <xf numFmtId="174" fontId="16" fillId="0" borderId="89" xfId="0" applyNumberFormat="1" applyFont="1" applyBorder="1" applyAlignment="1">
      <alignment/>
    </xf>
    <xf numFmtId="174" fontId="16" fillId="0" borderId="26" xfId="0" applyNumberFormat="1" applyFont="1" applyBorder="1" applyAlignment="1">
      <alignment/>
    </xf>
    <xf numFmtId="174" fontId="6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174" fontId="16" fillId="0" borderId="0" xfId="0" applyNumberFormat="1" applyFont="1" applyAlignment="1">
      <alignment/>
    </xf>
    <xf numFmtId="174" fontId="16" fillId="0" borderId="0" xfId="0" applyNumberFormat="1" applyFont="1" applyAlignment="1">
      <alignment horizontal="right"/>
    </xf>
    <xf numFmtId="4" fontId="1" fillId="34" borderId="39" xfId="0" applyNumberFormat="1" applyFont="1" applyFill="1" applyBorder="1" applyAlignment="1">
      <alignment/>
    </xf>
    <xf numFmtId="174" fontId="1" fillId="34" borderId="45" xfId="0" applyNumberFormat="1" applyFont="1" applyFill="1" applyBorder="1" applyAlignment="1">
      <alignment/>
    </xf>
    <xf numFmtId="174" fontId="1" fillId="34" borderId="46" xfId="0" applyNumberFormat="1" applyFont="1" applyFill="1" applyBorder="1" applyAlignment="1">
      <alignment/>
    </xf>
    <xf numFmtId="174" fontId="16" fillId="8" borderId="11" xfId="0" applyNumberFormat="1" applyFont="1" applyFill="1" applyBorder="1" applyAlignment="1">
      <alignment/>
    </xf>
    <xf numFmtId="174" fontId="16" fillId="10" borderId="11" xfId="0" applyNumberFormat="1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7</xdr:col>
      <xdr:colOff>495300</xdr:colOff>
      <xdr:row>28</xdr:row>
      <xdr:rowOff>19050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895" t="1097"/>
        <a:stretch>
          <a:fillRect/>
        </a:stretch>
      </xdr:blipFill>
      <xdr:spPr>
        <a:xfrm>
          <a:off x="28575" y="38100"/>
          <a:ext cx="5800725" cy="505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0</xdr:row>
      <xdr:rowOff>133350</xdr:rowOff>
    </xdr:from>
    <xdr:to>
      <xdr:col>7</xdr:col>
      <xdr:colOff>342900</xdr:colOff>
      <xdr:row>5</xdr:row>
      <xdr:rowOff>28575</xdr:rowOff>
    </xdr:to>
    <xdr:sp>
      <xdr:nvSpPr>
        <xdr:cNvPr id="2" name="AutoShape 7"/>
        <xdr:cNvSpPr>
          <a:spLocks/>
        </xdr:cNvSpPr>
      </xdr:nvSpPr>
      <xdr:spPr>
        <a:xfrm>
          <a:off x="3819525" y="133350"/>
          <a:ext cx="1857375" cy="714375"/>
        </a:xfrm>
        <a:prstGeom prst="roundRect">
          <a:avLst/>
        </a:prstGeom>
        <a:solidFill>
          <a:srgbClr val="AFE0EB"/>
        </a:solidFill>
        <a:ln w="3175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oneCellAnchor>
    <xdr:from>
      <xdr:col>1</xdr:col>
      <xdr:colOff>447675</xdr:colOff>
      <xdr:row>8</xdr:row>
      <xdr:rowOff>76200</xdr:rowOff>
    </xdr:from>
    <xdr:ext cx="3762375" cy="1981200"/>
    <xdr:sp>
      <xdr:nvSpPr>
        <xdr:cNvPr id="3" name="Textfeld 1"/>
        <xdr:cNvSpPr txBox="1">
          <a:spLocks noChangeArrowheads="1"/>
        </xdr:cNvSpPr>
      </xdr:nvSpPr>
      <xdr:spPr>
        <a:xfrm>
          <a:off x="962025" y="1381125"/>
          <a:ext cx="3762375" cy="1981200"/>
        </a:xfrm>
        <a:prstGeom prst="rect">
          <a:avLst/>
        </a:prstGeom>
        <a:solidFill>
          <a:srgbClr val="D9D9D9">
            <a:alpha val="95000"/>
          </a:srgbClr>
        </a:solidFill>
        <a:ln w="6350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 I N A N Z P L A N U N G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der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Fa. Muster &amp; Meier GbR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für das Geschäftsjahr XXXX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(01.01. bis 31.12. XXXX</a:t>
          </a:r>
        </a:p>
      </xdr:txBody>
    </xdr:sp>
    <xdr:clientData/>
  </xdr:oneCellAnchor>
  <xdr:oneCellAnchor>
    <xdr:from>
      <xdr:col>4</xdr:col>
      <xdr:colOff>104775</xdr:colOff>
      <xdr:row>1</xdr:row>
      <xdr:rowOff>19050</xdr:rowOff>
    </xdr:from>
    <xdr:ext cx="76200" cy="200025"/>
    <xdr:sp>
      <xdr:nvSpPr>
        <xdr:cNvPr id="4" name="Rechteck 4"/>
        <xdr:cNvSpPr>
          <a:spLocks noChangeAspect="1"/>
        </xdr:cNvSpPr>
      </xdr:nvSpPr>
      <xdr:spPr>
        <a:xfrm>
          <a:off x="3895725" y="19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4</xdr:col>
      <xdr:colOff>66675</xdr:colOff>
      <xdr:row>0</xdr:row>
      <xdr:rowOff>133350</xdr:rowOff>
    </xdr:from>
    <xdr:to>
      <xdr:col>7</xdr:col>
      <xdr:colOff>323850</xdr:colOff>
      <xdr:row>5</xdr:row>
      <xdr:rowOff>57150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57625" y="133350"/>
          <a:ext cx="1800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2"/>
  <sheetViews>
    <sheetView view="pageLayout" workbookViewId="0" topLeftCell="A379">
      <selection activeCell="C285" sqref="C285"/>
    </sheetView>
  </sheetViews>
  <sheetFormatPr defaultColWidth="11.421875" defaultRowHeight="12.75"/>
  <cols>
    <col min="1" max="1" width="7.7109375" style="11" customWidth="1"/>
    <col min="2" max="2" width="33.7109375" style="0" customWidth="1"/>
    <col min="3" max="5" width="7.7109375" style="0" customWidth="1"/>
    <col min="6" max="7" width="7.7109375" style="7" customWidth="1"/>
    <col min="8" max="8" width="7.7109375" style="8" customWidth="1"/>
  </cols>
  <sheetData>
    <row r="1" spans="1:8" ht="13.5" thickTop="1">
      <c r="A1" s="661"/>
      <c r="B1" s="662"/>
      <c r="C1" s="662"/>
      <c r="D1" s="662"/>
      <c r="E1" s="662"/>
      <c r="F1" s="663"/>
      <c r="G1" s="663"/>
      <c r="H1" s="664"/>
    </row>
    <row r="2" spans="1:8" ht="12.75">
      <c r="A2" s="665"/>
      <c r="B2" s="666"/>
      <c r="C2" s="666"/>
      <c r="D2" s="666"/>
      <c r="E2" s="666"/>
      <c r="F2" s="667"/>
      <c r="G2" s="667"/>
      <c r="H2" s="668"/>
    </row>
    <row r="3" spans="1:8" ht="12.75">
      <c r="A3" s="665"/>
      <c r="B3" s="666"/>
      <c r="C3" s="666"/>
      <c r="D3" s="666"/>
      <c r="E3" s="666"/>
      <c r="F3" s="667"/>
      <c r="G3" s="667"/>
      <c r="H3" s="668"/>
    </row>
    <row r="4" spans="1:8" ht="12.75">
      <c r="A4" s="665"/>
      <c r="B4" s="666"/>
      <c r="C4" s="666"/>
      <c r="D4" s="666"/>
      <c r="E4" s="666"/>
      <c r="F4" s="667"/>
      <c r="G4" s="667"/>
      <c r="H4" s="669"/>
    </row>
    <row r="5" spans="1:8" ht="12.75">
      <c r="A5" s="665"/>
      <c r="B5" s="666"/>
      <c r="C5" s="666"/>
      <c r="D5" s="666"/>
      <c r="E5" s="666"/>
      <c r="F5" s="667"/>
      <c r="G5" s="667"/>
      <c r="H5" s="669"/>
    </row>
    <row r="6" spans="1:8" ht="12.75">
      <c r="A6" s="665"/>
      <c r="B6" s="666"/>
      <c r="C6" s="666"/>
      <c r="D6" s="666"/>
      <c r="E6" s="666"/>
      <c r="F6" s="667"/>
      <c r="G6" s="667"/>
      <c r="H6" s="668"/>
    </row>
    <row r="7" spans="1:8" ht="12.75">
      <c r="A7" s="665"/>
      <c r="B7" s="666"/>
      <c r="C7" s="666"/>
      <c r="D7" s="666"/>
      <c r="E7" s="666"/>
      <c r="F7" s="667"/>
      <c r="G7" s="667"/>
      <c r="H7" s="668"/>
    </row>
    <row r="8" spans="1:8" ht="12.75">
      <c r="A8" s="665"/>
      <c r="B8" s="666"/>
      <c r="C8" s="666"/>
      <c r="D8" s="666"/>
      <c r="E8" s="666"/>
      <c r="F8" s="667"/>
      <c r="G8" s="667"/>
      <c r="H8" s="668"/>
    </row>
    <row r="9" spans="1:8" ht="12.75">
      <c r="A9" s="665"/>
      <c r="B9" s="666"/>
      <c r="C9" s="666"/>
      <c r="D9" s="666"/>
      <c r="E9" s="666"/>
      <c r="F9" s="667"/>
      <c r="G9" s="667"/>
      <c r="H9" s="668"/>
    </row>
    <row r="10" spans="1:8" s="5" customFormat="1" ht="23.25">
      <c r="A10" s="670"/>
      <c r="B10" s="671" t="s">
        <v>273</v>
      </c>
      <c r="C10" s="671"/>
      <c r="D10" s="672"/>
      <c r="E10" s="672"/>
      <c r="F10" s="673"/>
      <c r="G10" s="673"/>
      <c r="H10" s="674"/>
    </row>
    <row r="11" spans="1:8" s="2" customFormat="1" ht="18">
      <c r="A11" s="675"/>
      <c r="B11" s="676" t="s">
        <v>14</v>
      </c>
      <c r="C11" s="676"/>
      <c r="D11" s="676"/>
      <c r="E11" s="676"/>
      <c r="F11" s="677"/>
      <c r="G11" s="677"/>
      <c r="H11" s="678"/>
    </row>
    <row r="12" spans="1:8" s="2" customFormat="1" ht="18">
      <c r="A12" s="675"/>
      <c r="B12" s="676" t="s">
        <v>274</v>
      </c>
      <c r="C12" s="676"/>
      <c r="D12" s="676"/>
      <c r="E12" s="676"/>
      <c r="F12" s="677"/>
      <c r="G12" s="677"/>
      <c r="H12" s="678"/>
    </row>
    <row r="13" spans="1:8" s="2" customFormat="1" ht="18">
      <c r="A13" s="675"/>
      <c r="B13" s="676"/>
      <c r="C13" s="676"/>
      <c r="D13" s="676"/>
      <c r="E13" s="676"/>
      <c r="F13" s="677"/>
      <c r="G13" s="677"/>
      <c r="H13" s="678"/>
    </row>
    <row r="14" spans="1:8" s="2" customFormat="1" ht="18">
      <c r="A14" s="675"/>
      <c r="B14" s="676"/>
      <c r="C14" s="676"/>
      <c r="D14" s="676"/>
      <c r="E14" s="676"/>
      <c r="F14" s="677"/>
      <c r="G14" s="677"/>
      <c r="H14" s="678"/>
    </row>
    <row r="15" spans="1:8" s="2" customFormat="1" ht="18">
      <c r="A15" s="675"/>
      <c r="B15" s="679" t="s">
        <v>208</v>
      </c>
      <c r="C15" s="679"/>
      <c r="D15" s="679"/>
      <c r="E15" s="679"/>
      <c r="F15" s="677"/>
      <c r="G15" s="677"/>
      <c r="H15" s="678"/>
    </row>
    <row r="16" spans="1:8" s="2" customFormat="1" ht="18">
      <c r="A16" s="675"/>
      <c r="B16" s="676" t="s">
        <v>209</v>
      </c>
      <c r="C16" s="676"/>
      <c r="D16" s="676"/>
      <c r="E16" s="676"/>
      <c r="F16" s="677"/>
      <c r="G16" s="677"/>
      <c r="H16" s="678"/>
    </row>
    <row r="17" spans="1:8" ht="12.75">
      <c r="A17" s="665"/>
      <c r="B17" s="666"/>
      <c r="C17" s="666"/>
      <c r="D17" s="666"/>
      <c r="E17" s="666"/>
      <c r="F17" s="667"/>
      <c r="G17" s="667"/>
      <c r="H17" s="668"/>
    </row>
    <row r="18" spans="1:8" ht="12.75">
      <c r="A18" s="665"/>
      <c r="B18" s="666"/>
      <c r="C18" s="666"/>
      <c r="D18" s="666"/>
      <c r="E18" s="666"/>
      <c r="F18" s="667"/>
      <c r="G18" s="667"/>
      <c r="H18" s="668"/>
    </row>
    <row r="19" spans="1:8" ht="12.75">
      <c r="A19" s="665"/>
      <c r="B19" s="666"/>
      <c r="C19" s="666"/>
      <c r="D19" s="666"/>
      <c r="E19" s="666"/>
      <c r="F19" s="667"/>
      <c r="G19" s="667"/>
      <c r="H19" s="668"/>
    </row>
    <row r="20" spans="1:8" ht="12.75">
      <c r="A20" s="665"/>
      <c r="B20" s="666"/>
      <c r="C20" s="666"/>
      <c r="D20" s="666"/>
      <c r="E20" s="666"/>
      <c r="F20" s="667"/>
      <c r="G20" s="667"/>
      <c r="H20" s="668"/>
    </row>
    <row r="21" spans="1:8" ht="12.75">
      <c r="A21" s="665"/>
      <c r="B21" s="666"/>
      <c r="C21" s="666"/>
      <c r="D21" s="666"/>
      <c r="E21" s="666"/>
      <c r="F21" s="667"/>
      <c r="G21" s="667"/>
      <c r="H21" s="668"/>
    </row>
    <row r="22" spans="1:8" ht="12.75">
      <c r="A22" s="665"/>
      <c r="B22" s="666"/>
      <c r="C22" s="666"/>
      <c r="D22" s="666"/>
      <c r="E22" s="666"/>
      <c r="F22" s="667"/>
      <c r="G22" s="667"/>
      <c r="H22" s="668"/>
    </row>
    <row r="23" spans="1:8" ht="12.75">
      <c r="A23" s="665"/>
      <c r="B23" s="666"/>
      <c r="C23" s="666"/>
      <c r="D23" s="666"/>
      <c r="E23" s="666"/>
      <c r="F23" s="667"/>
      <c r="G23" s="667"/>
      <c r="H23" s="668"/>
    </row>
    <row r="24" spans="1:8" ht="12.75">
      <c r="A24" s="665"/>
      <c r="B24" s="666"/>
      <c r="C24" s="666"/>
      <c r="D24" s="666"/>
      <c r="E24" s="666"/>
      <c r="F24" s="667"/>
      <c r="G24" s="667"/>
      <c r="H24" s="668"/>
    </row>
    <row r="25" spans="1:8" ht="12.75">
      <c r="A25" s="665"/>
      <c r="B25" s="666"/>
      <c r="C25" s="666"/>
      <c r="D25" s="666"/>
      <c r="E25" s="666"/>
      <c r="F25" s="667"/>
      <c r="G25" s="667"/>
      <c r="H25" s="668"/>
    </row>
    <row r="26" spans="1:8" ht="12.75">
      <c r="A26" s="665"/>
      <c r="B26" s="666"/>
      <c r="C26" s="666"/>
      <c r="D26" s="666"/>
      <c r="E26" s="666"/>
      <c r="F26" s="667"/>
      <c r="G26" s="667"/>
      <c r="H26" s="668"/>
    </row>
    <row r="27" spans="1:8" ht="12.75">
      <c r="A27" s="665"/>
      <c r="B27" s="666"/>
      <c r="C27" s="666"/>
      <c r="D27" s="666"/>
      <c r="E27" s="666"/>
      <c r="F27" s="667"/>
      <c r="G27" s="667"/>
      <c r="H27" s="668"/>
    </row>
    <row r="28" spans="1:8" ht="12.75">
      <c r="A28" s="665"/>
      <c r="B28" s="666"/>
      <c r="C28" s="666"/>
      <c r="D28" s="666"/>
      <c r="E28" s="666"/>
      <c r="F28" s="667"/>
      <c r="G28" s="667"/>
      <c r="H28" s="668"/>
    </row>
    <row r="29" spans="1:8" s="3" customFormat="1" ht="11.25">
      <c r="A29" s="525"/>
      <c r="B29" s="526"/>
      <c r="C29" s="526"/>
      <c r="D29" s="526"/>
      <c r="E29" s="526"/>
      <c r="F29" s="527"/>
      <c r="G29" s="527"/>
      <c r="H29" s="528"/>
    </row>
    <row r="30" spans="1:8" ht="12.75">
      <c r="A30" s="665"/>
      <c r="B30" s="666"/>
      <c r="C30" s="666"/>
      <c r="D30" s="666"/>
      <c r="E30" s="666"/>
      <c r="F30" s="667"/>
      <c r="G30" s="667"/>
      <c r="H30" s="668"/>
    </row>
    <row r="31" spans="1:8" s="2" customFormat="1" ht="15" customHeight="1">
      <c r="A31" s="735" t="s">
        <v>319</v>
      </c>
      <c r="B31" s="692" t="s">
        <v>325</v>
      </c>
      <c r="C31" s="692"/>
      <c r="D31" s="692"/>
      <c r="E31" s="692"/>
      <c r="F31" s="529"/>
      <c r="G31" s="529"/>
      <c r="H31" s="736"/>
    </row>
    <row r="32" spans="1:8" s="2" customFormat="1" ht="15" customHeight="1">
      <c r="A32" s="680"/>
      <c r="B32" s="681"/>
      <c r="C32" s="681"/>
      <c r="D32" s="681"/>
      <c r="E32" s="681"/>
      <c r="F32" s="682"/>
      <c r="G32" s="682"/>
      <c r="H32" s="683"/>
    </row>
    <row r="33" spans="1:8" s="2" customFormat="1" ht="15" customHeight="1">
      <c r="A33" s="735" t="s">
        <v>320</v>
      </c>
      <c r="B33" s="692" t="s">
        <v>326</v>
      </c>
      <c r="C33" s="692"/>
      <c r="D33" s="692"/>
      <c r="E33" s="692"/>
      <c r="F33" s="529"/>
      <c r="G33" s="529"/>
      <c r="H33" s="736"/>
    </row>
    <row r="34" spans="1:8" s="2" customFormat="1" ht="15" customHeight="1">
      <c r="A34" s="680"/>
      <c r="B34" s="681"/>
      <c r="C34" s="681"/>
      <c r="D34" s="681"/>
      <c r="E34" s="681"/>
      <c r="F34" s="682"/>
      <c r="G34" s="682"/>
      <c r="H34" s="683"/>
    </row>
    <row r="35" spans="1:8" s="2" customFormat="1" ht="15" customHeight="1">
      <c r="A35" s="735" t="s">
        <v>321</v>
      </c>
      <c r="B35" s="692" t="s">
        <v>327</v>
      </c>
      <c r="C35" s="692"/>
      <c r="D35" s="692"/>
      <c r="E35" s="692"/>
      <c r="F35" s="529"/>
      <c r="G35" s="529"/>
      <c r="H35" s="736"/>
    </row>
    <row r="36" spans="1:8" s="2" customFormat="1" ht="15" customHeight="1">
      <c r="A36" s="680"/>
      <c r="B36" s="681"/>
      <c r="C36" s="681"/>
      <c r="D36" s="681"/>
      <c r="E36" s="681"/>
      <c r="F36" s="682"/>
      <c r="G36" s="682"/>
      <c r="H36" s="683"/>
    </row>
    <row r="37" spans="1:8" s="2" customFormat="1" ht="15" customHeight="1">
      <c r="A37" s="735" t="s">
        <v>322</v>
      </c>
      <c r="B37" s="692" t="s">
        <v>328</v>
      </c>
      <c r="C37" s="692"/>
      <c r="D37" s="692"/>
      <c r="E37" s="692"/>
      <c r="F37" s="529"/>
      <c r="G37" s="529"/>
      <c r="H37" s="736"/>
    </row>
    <row r="38" spans="1:8" s="2" customFormat="1" ht="15" customHeight="1">
      <c r="A38" s="680"/>
      <c r="B38" s="681"/>
      <c r="C38" s="681"/>
      <c r="D38" s="681"/>
      <c r="E38" s="681"/>
      <c r="F38" s="682"/>
      <c r="G38" s="682"/>
      <c r="H38" s="683"/>
    </row>
    <row r="39" spans="1:8" s="2" customFormat="1" ht="15" customHeight="1">
      <c r="A39" s="735" t="s">
        <v>93</v>
      </c>
      <c r="B39" s="692" t="s">
        <v>329</v>
      </c>
      <c r="C39" s="692"/>
      <c r="D39" s="692"/>
      <c r="E39" s="692"/>
      <c r="F39" s="529"/>
      <c r="G39" s="529"/>
      <c r="H39" s="736"/>
    </row>
    <row r="40" spans="1:8" s="2" customFormat="1" ht="15" customHeight="1">
      <c r="A40" s="680"/>
      <c r="B40" s="681"/>
      <c r="C40" s="681"/>
      <c r="D40" s="681"/>
      <c r="E40" s="681"/>
      <c r="F40" s="682"/>
      <c r="G40" s="682"/>
      <c r="H40" s="683"/>
    </row>
    <row r="41" spans="1:8" s="2" customFormat="1" ht="15" customHeight="1">
      <c r="A41" s="735" t="s">
        <v>106</v>
      </c>
      <c r="B41" s="692" t="s">
        <v>330</v>
      </c>
      <c r="C41" s="692"/>
      <c r="D41" s="692"/>
      <c r="E41" s="692"/>
      <c r="F41" s="529"/>
      <c r="G41" s="529"/>
      <c r="H41" s="736"/>
    </row>
    <row r="42" spans="1:8" s="2" customFormat="1" ht="15" customHeight="1">
      <c r="A42" s="680"/>
      <c r="B42" s="681"/>
      <c r="C42" s="681"/>
      <c r="D42" s="681"/>
      <c r="E42" s="681"/>
      <c r="F42" s="682"/>
      <c r="G42" s="682"/>
      <c r="H42" s="683"/>
    </row>
    <row r="43" spans="1:8" s="2" customFormat="1" ht="15" customHeight="1">
      <c r="A43" s="735" t="s">
        <v>110</v>
      </c>
      <c r="B43" s="692" t="s">
        <v>331</v>
      </c>
      <c r="C43" s="692"/>
      <c r="D43" s="692"/>
      <c r="E43" s="692"/>
      <c r="F43" s="529"/>
      <c r="G43" s="529"/>
      <c r="H43" s="736"/>
    </row>
    <row r="44" spans="1:8" s="2" customFormat="1" ht="15" customHeight="1">
      <c r="A44" s="680"/>
      <c r="B44" s="681"/>
      <c r="C44" s="681"/>
      <c r="D44" s="681"/>
      <c r="E44" s="681"/>
      <c r="F44" s="682"/>
      <c r="G44" s="682"/>
      <c r="H44" s="683"/>
    </row>
    <row r="45" spans="1:8" s="2" customFormat="1" ht="15" customHeight="1">
      <c r="A45" s="735" t="s">
        <v>178</v>
      </c>
      <c r="B45" s="692" t="s">
        <v>332</v>
      </c>
      <c r="C45" s="692"/>
      <c r="D45" s="692"/>
      <c r="E45" s="692"/>
      <c r="F45" s="529"/>
      <c r="G45" s="529"/>
      <c r="H45" s="736"/>
    </row>
    <row r="46" spans="1:8" s="2" customFormat="1" ht="15" customHeight="1">
      <c r="A46" s="680"/>
      <c r="B46" s="681"/>
      <c r="C46" s="681"/>
      <c r="D46" s="681"/>
      <c r="E46" s="681"/>
      <c r="F46" s="682"/>
      <c r="G46" s="682"/>
      <c r="H46" s="683"/>
    </row>
    <row r="47" spans="1:8" s="2" customFormat="1" ht="15" customHeight="1">
      <c r="A47" s="735" t="s">
        <v>323</v>
      </c>
      <c r="B47" s="692" t="s">
        <v>333</v>
      </c>
      <c r="C47" s="692"/>
      <c r="D47" s="692"/>
      <c r="E47" s="692"/>
      <c r="F47" s="529"/>
      <c r="G47" s="529"/>
      <c r="H47" s="736"/>
    </row>
    <row r="48" spans="1:8" s="2" customFormat="1" ht="15" customHeight="1">
      <c r="A48" s="680"/>
      <c r="B48" s="681"/>
      <c r="C48" s="681"/>
      <c r="D48" s="681"/>
      <c r="E48" s="681"/>
      <c r="F48" s="682"/>
      <c r="G48" s="682"/>
      <c r="H48" s="683"/>
    </row>
    <row r="49" spans="1:8" s="2" customFormat="1" ht="15" customHeight="1">
      <c r="A49" s="735" t="s">
        <v>324</v>
      </c>
      <c r="B49" s="692" t="s">
        <v>334</v>
      </c>
      <c r="C49" s="692"/>
      <c r="D49" s="692"/>
      <c r="E49" s="692"/>
      <c r="F49" s="529"/>
      <c r="G49" s="529"/>
      <c r="H49" s="736"/>
    </row>
    <row r="50" spans="1:8" s="169" customFormat="1" ht="12.75">
      <c r="A50" s="684"/>
      <c r="B50" s="685"/>
      <c r="C50" s="685"/>
      <c r="D50" s="685"/>
      <c r="E50" s="685"/>
      <c r="F50" s="686"/>
      <c r="G50" s="686"/>
      <c r="H50" s="687"/>
    </row>
    <row r="51" spans="1:8" ht="13.5" thickBot="1">
      <c r="A51" s="688"/>
      <c r="B51" s="689"/>
      <c r="C51" s="689"/>
      <c r="D51" s="689"/>
      <c r="E51" s="689"/>
      <c r="F51" s="690"/>
      <c r="G51" s="690"/>
      <c r="H51" s="691"/>
    </row>
    <row r="52" spans="1:3" ht="18.75" thickTop="1">
      <c r="A52" s="152" t="s">
        <v>0</v>
      </c>
      <c r="B52" s="124" t="s">
        <v>210</v>
      </c>
      <c r="C52" s="170" t="s">
        <v>336</v>
      </c>
    </row>
    <row r="53" spans="1:8" s="6" customFormat="1" ht="15.75">
      <c r="A53" s="153"/>
      <c r="B53" s="47"/>
      <c r="C53" s="371"/>
      <c r="D53" s="373" t="s">
        <v>301</v>
      </c>
      <c r="E53" s="148"/>
      <c r="F53" s="409" t="s">
        <v>111</v>
      </c>
      <c r="G53" s="366"/>
      <c r="H53" s="433" t="s">
        <v>107</v>
      </c>
    </row>
    <row r="54" spans="1:8" ht="15.75">
      <c r="A54" s="353" t="s">
        <v>1</v>
      </c>
      <c r="B54" s="354" t="s">
        <v>2</v>
      </c>
      <c r="C54" s="372"/>
      <c r="D54" s="374" t="s">
        <v>275</v>
      </c>
      <c r="E54" s="323"/>
      <c r="F54" s="410" t="s">
        <v>211</v>
      </c>
      <c r="G54" s="323"/>
      <c r="H54" s="434" t="s">
        <v>211</v>
      </c>
    </row>
    <row r="55" spans="1:8" s="3" customFormat="1" ht="11.25">
      <c r="A55" s="154"/>
      <c r="C55" s="395"/>
      <c r="D55" s="375"/>
      <c r="E55" s="397"/>
      <c r="F55" s="411"/>
      <c r="G55" s="140"/>
      <c r="H55" s="435"/>
    </row>
    <row r="56" spans="1:8" ht="15.75">
      <c r="A56" s="531" t="s">
        <v>3</v>
      </c>
      <c r="B56" s="532" t="s">
        <v>12</v>
      </c>
      <c r="C56" s="396"/>
      <c r="D56" s="376" t="s">
        <v>15</v>
      </c>
      <c r="E56" s="367"/>
      <c r="F56" s="376" t="s">
        <v>15</v>
      </c>
      <c r="G56" s="367"/>
      <c r="H56" s="436" t="s">
        <v>15</v>
      </c>
    </row>
    <row r="57" spans="1:8" s="3" customFormat="1" ht="11.25">
      <c r="A57" s="154"/>
      <c r="C57" s="397"/>
      <c r="D57" s="377"/>
      <c r="E57" s="426"/>
      <c r="F57" s="411"/>
      <c r="G57" s="140"/>
      <c r="H57" s="435"/>
    </row>
    <row r="58" spans="1:8" s="52" customFormat="1" ht="15.75" customHeight="1">
      <c r="A58" s="155"/>
      <c r="B58" s="52" t="s">
        <v>27</v>
      </c>
      <c r="C58" s="398"/>
      <c r="D58" s="378">
        <v>0</v>
      </c>
      <c r="E58" s="427"/>
      <c r="F58" s="392">
        <v>0</v>
      </c>
      <c r="G58" s="141"/>
      <c r="H58" s="437">
        <v>0</v>
      </c>
    </row>
    <row r="59" spans="1:8" s="52" customFormat="1" ht="15.75" customHeight="1">
      <c r="A59" s="155"/>
      <c r="B59" s="52" t="s">
        <v>26</v>
      </c>
      <c r="C59" s="398"/>
      <c r="D59" s="378">
        <v>0</v>
      </c>
      <c r="E59" s="427"/>
      <c r="F59" s="392">
        <v>0</v>
      </c>
      <c r="G59" s="141"/>
      <c r="H59" s="437">
        <v>0</v>
      </c>
    </row>
    <row r="60" spans="1:8" s="52" customFormat="1" ht="15.75" customHeight="1">
      <c r="A60" s="155"/>
      <c r="B60" s="52" t="s">
        <v>94</v>
      </c>
      <c r="C60" s="398"/>
      <c r="D60" s="379">
        <v>0</v>
      </c>
      <c r="E60" s="428"/>
      <c r="F60" s="412">
        <v>0</v>
      </c>
      <c r="G60" s="142"/>
      <c r="H60" s="437">
        <v>0</v>
      </c>
    </row>
    <row r="61" spans="1:8" s="52" customFormat="1" ht="15.75" customHeight="1">
      <c r="A61" s="155"/>
      <c r="B61" s="42" t="s">
        <v>287</v>
      </c>
      <c r="C61" s="399"/>
      <c r="D61" s="379">
        <v>0</v>
      </c>
      <c r="E61" s="428"/>
      <c r="F61" s="412">
        <v>0</v>
      </c>
      <c r="G61" s="142"/>
      <c r="H61" s="437">
        <v>0</v>
      </c>
    </row>
    <row r="62" spans="1:8" s="52" customFormat="1" ht="15.75" customHeight="1">
      <c r="A62" s="155"/>
      <c r="B62" s="52" t="s">
        <v>6</v>
      </c>
      <c r="C62" s="398"/>
      <c r="D62" s="378">
        <v>0</v>
      </c>
      <c r="E62" s="427"/>
      <c r="F62" s="392">
        <v>0</v>
      </c>
      <c r="G62" s="141"/>
      <c r="H62" s="437">
        <v>0</v>
      </c>
    </row>
    <row r="63" spans="1:8" s="3" customFormat="1" ht="11.25">
      <c r="A63" s="156"/>
      <c r="B63" s="25" t="s">
        <v>4</v>
      </c>
      <c r="C63" s="400"/>
      <c r="D63" s="380"/>
      <c r="E63" s="146"/>
      <c r="F63" s="393" t="s">
        <v>4</v>
      </c>
      <c r="G63" s="143"/>
      <c r="H63" s="438"/>
    </row>
    <row r="64" spans="1:8" s="4" customFormat="1" ht="24" customHeight="1">
      <c r="A64" s="533"/>
      <c r="B64" s="534" t="s">
        <v>18</v>
      </c>
      <c r="C64" s="535"/>
      <c r="D64" s="536">
        <f>SUM(D58:D63)</f>
        <v>0</v>
      </c>
      <c r="E64" s="537"/>
      <c r="F64" s="538">
        <f>SUM(F58:F62)</f>
        <v>0</v>
      </c>
      <c r="G64" s="539"/>
      <c r="H64" s="540">
        <f>SUM(H58:H63)</f>
        <v>0</v>
      </c>
    </row>
    <row r="65" spans="1:8" s="27" customFormat="1" ht="11.25">
      <c r="A65" s="157"/>
      <c r="C65" s="401"/>
      <c r="D65" s="381"/>
      <c r="E65" s="360"/>
      <c r="F65" s="413"/>
      <c r="G65" s="45"/>
      <c r="H65" s="439"/>
    </row>
    <row r="66" spans="1:8" ht="15.75">
      <c r="A66" s="533" t="s">
        <v>5</v>
      </c>
      <c r="B66" s="534" t="s">
        <v>11</v>
      </c>
      <c r="C66" s="402"/>
      <c r="D66" s="382" t="s">
        <v>15</v>
      </c>
      <c r="E66" s="429"/>
      <c r="F66" s="414" t="s">
        <v>15</v>
      </c>
      <c r="G66" s="144"/>
      <c r="H66" s="440" t="s">
        <v>15</v>
      </c>
    </row>
    <row r="67" spans="1:8" s="27" customFormat="1" ht="11.25">
      <c r="A67" s="157"/>
      <c r="C67" s="401"/>
      <c r="D67" s="381"/>
      <c r="E67" s="360"/>
      <c r="F67" s="413"/>
      <c r="G67" s="45"/>
      <c r="H67" s="439"/>
    </row>
    <row r="68" spans="1:8" s="42" customFormat="1" ht="15.75" customHeight="1">
      <c r="A68" s="158"/>
      <c r="B68" s="42" t="s">
        <v>8</v>
      </c>
      <c r="C68" s="399"/>
      <c r="D68" s="383">
        <v>0</v>
      </c>
      <c r="E68" s="362"/>
      <c r="F68" s="415">
        <v>0</v>
      </c>
      <c r="G68" s="59"/>
      <c r="H68" s="441">
        <v>0</v>
      </c>
    </row>
    <row r="69" spans="1:8" s="42" customFormat="1" ht="15.75" customHeight="1">
      <c r="A69" s="158"/>
      <c r="B69" s="42" t="s">
        <v>29</v>
      </c>
      <c r="C69" s="399"/>
      <c r="D69" s="383">
        <v>0</v>
      </c>
      <c r="E69" s="362"/>
      <c r="F69" s="415">
        <v>0</v>
      </c>
      <c r="G69" s="59"/>
      <c r="H69" s="441">
        <v>0</v>
      </c>
    </row>
    <row r="70" spans="1:8" s="42" customFormat="1" ht="15.75" customHeight="1">
      <c r="A70" s="158"/>
      <c r="B70" s="42" t="s">
        <v>30</v>
      </c>
      <c r="C70" s="399"/>
      <c r="D70" s="383">
        <v>0</v>
      </c>
      <c r="E70" s="362"/>
      <c r="F70" s="415">
        <v>0</v>
      </c>
      <c r="G70" s="59"/>
      <c r="H70" s="441">
        <v>0</v>
      </c>
    </row>
    <row r="71" spans="1:8" s="42" customFormat="1" ht="15.75" customHeight="1">
      <c r="A71" s="158"/>
      <c r="B71" s="42" t="s">
        <v>31</v>
      </c>
      <c r="C71" s="399"/>
      <c r="D71" s="383">
        <v>0</v>
      </c>
      <c r="E71" s="362"/>
      <c r="F71" s="415">
        <v>0</v>
      </c>
      <c r="G71" s="59"/>
      <c r="H71" s="441">
        <v>0</v>
      </c>
    </row>
    <row r="72" spans="1:8" s="42" customFormat="1" ht="15.75" customHeight="1">
      <c r="A72" s="158"/>
      <c r="B72" s="42" t="s">
        <v>32</v>
      </c>
      <c r="C72" s="399"/>
      <c r="D72" s="383">
        <v>0</v>
      </c>
      <c r="E72" s="362"/>
      <c r="F72" s="415">
        <v>0</v>
      </c>
      <c r="G72" s="59"/>
      <c r="H72" s="441">
        <v>0</v>
      </c>
    </row>
    <row r="73" spans="1:8" s="42" customFormat="1" ht="15.75" customHeight="1">
      <c r="A73" s="158"/>
      <c r="B73" s="42" t="s">
        <v>33</v>
      </c>
      <c r="C73" s="399"/>
      <c r="D73" s="383">
        <v>0</v>
      </c>
      <c r="E73" s="362"/>
      <c r="F73" s="415">
        <v>0</v>
      </c>
      <c r="G73" s="59"/>
      <c r="H73" s="441">
        <v>0</v>
      </c>
    </row>
    <row r="74" spans="1:8" s="42" customFormat="1" ht="15.75" customHeight="1">
      <c r="A74" s="158"/>
      <c r="B74" s="42" t="s">
        <v>34</v>
      </c>
      <c r="C74" s="399"/>
      <c r="D74" s="383">
        <v>0</v>
      </c>
      <c r="E74" s="362"/>
      <c r="F74" s="415">
        <v>0</v>
      </c>
      <c r="G74" s="59"/>
      <c r="H74" s="441">
        <v>0</v>
      </c>
    </row>
    <row r="75" spans="1:8" s="42" customFormat="1" ht="15.75" customHeight="1">
      <c r="A75" s="158"/>
      <c r="B75" s="42" t="s">
        <v>35</v>
      </c>
      <c r="C75" s="399"/>
      <c r="D75" s="383">
        <v>0</v>
      </c>
      <c r="E75" s="362"/>
      <c r="F75" s="415">
        <v>0</v>
      </c>
      <c r="G75" s="59"/>
      <c r="H75" s="441">
        <v>0</v>
      </c>
    </row>
    <row r="76" spans="1:8" s="42" customFormat="1" ht="15.75" customHeight="1">
      <c r="A76" s="158"/>
      <c r="B76" s="42" t="s">
        <v>302</v>
      </c>
      <c r="C76" s="399"/>
      <c r="D76" s="383">
        <v>0</v>
      </c>
      <c r="E76" s="362"/>
      <c r="F76" s="415">
        <v>0</v>
      </c>
      <c r="G76" s="59"/>
      <c r="H76" s="441">
        <v>0</v>
      </c>
    </row>
    <row r="77" spans="1:8" s="42" customFormat="1" ht="15.75" customHeight="1">
      <c r="A77" s="158"/>
      <c r="B77" s="42" t="s">
        <v>158</v>
      </c>
      <c r="C77" s="399"/>
      <c r="D77" s="384">
        <v>0</v>
      </c>
      <c r="E77" s="430"/>
      <c r="F77" s="416">
        <v>0</v>
      </c>
      <c r="G77" s="368"/>
      <c r="H77" s="441">
        <v>0</v>
      </c>
    </row>
    <row r="78" spans="1:8" s="42" customFormat="1" ht="15.75" customHeight="1">
      <c r="A78" s="158"/>
      <c r="B78" s="42" t="s">
        <v>287</v>
      </c>
      <c r="C78" s="399"/>
      <c r="D78" s="384">
        <v>0</v>
      </c>
      <c r="E78" s="430"/>
      <c r="F78" s="416">
        <v>0</v>
      </c>
      <c r="G78" s="368"/>
      <c r="H78" s="441">
        <v>0</v>
      </c>
    </row>
    <row r="79" spans="1:8" s="42" customFormat="1" ht="15.75" customHeight="1">
      <c r="A79" s="158"/>
      <c r="B79" s="42" t="s">
        <v>287</v>
      </c>
      <c r="C79" s="399"/>
      <c r="D79" s="384">
        <v>0</v>
      </c>
      <c r="E79" s="430"/>
      <c r="F79" s="416">
        <v>0</v>
      </c>
      <c r="G79" s="368"/>
      <c r="H79" s="441">
        <v>0</v>
      </c>
    </row>
    <row r="80" spans="1:8" s="42" customFormat="1" ht="15.75" customHeight="1">
      <c r="A80" s="158"/>
      <c r="B80" s="42" t="s">
        <v>36</v>
      </c>
      <c r="C80" s="399"/>
      <c r="D80" s="384">
        <v>0</v>
      </c>
      <c r="E80" s="430"/>
      <c r="F80" s="416">
        <v>0</v>
      </c>
      <c r="G80" s="368"/>
      <c r="H80" s="441">
        <v>0</v>
      </c>
    </row>
    <row r="81" spans="1:8" s="27" customFormat="1" ht="11.25">
      <c r="A81" s="159"/>
      <c r="B81" s="30"/>
      <c r="C81" s="403"/>
      <c r="D81" s="385"/>
      <c r="E81" s="363"/>
      <c r="F81" s="417"/>
      <c r="G81" s="46"/>
      <c r="H81" s="442"/>
    </row>
    <row r="82" spans="1:8" s="24" customFormat="1" ht="24" customHeight="1">
      <c r="A82" s="541"/>
      <c r="B82" s="534" t="s">
        <v>19</v>
      </c>
      <c r="C82" s="535"/>
      <c r="D82" s="542">
        <f>SUM(D68:D80)</f>
        <v>0</v>
      </c>
      <c r="E82" s="543"/>
      <c r="F82" s="544">
        <f>SUM(F68:F80)</f>
        <v>0</v>
      </c>
      <c r="G82" s="543"/>
      <c r="H82" s="545">
        <f>SUM(H68:H80)</f>
        <v>0</v>
      </c>
    </row>
    <row r="83" spans="1:8" s="38" customFormat="1" ht="11.25">
      <c r="A83" s="160"/>
      <c r="C83" s="404"/>
      <c r="D83" s="386"/>
      <c r="E83" s="44"/>
      <c r="F83" s="418"/>
      <c r="G83" s="44"/>
      <c r="H83" s="443"/>
    </row>
    <row r="84" spans="1:8" s="4" customFormat="1" ht="19.5" customHeight="1">
      <c r="A84" s="161" t="s">
        <v>13</v>
      </c>
      <c r="B84" s="4" t="s">
        <v>22</v>
      </c>
      <c r="C84" s="405"/>
      <c r="D84" s="387">
        <f>D64-D82</f>
        <v>0</v>
      </c>
      <c r="E84" s="359"/>
      <c r="F84" s="419">
        <f>F64-F82</f>
        <v>0</v>
      </c>
      <c r="G84" s="58"/>
      <c r="H84" s="444">
        <f>H64-H82</f>
        <v>0</v>
      </c>
    </row>
    <row r="85" spans="1:8" s="27" customFormat="1" ht="11.25">
      <c r="A85" s="157"/>
      <c r="C85" s="401"/>
      <c r="D85" s="381"/>
      <c r="E85" s="360"/>
      <c r="F85" s="420"/>
      <c r="G85" s="45"/>
      <c r="H85" s="439"/>
    </row>
    <row r="86" spans="1:8" s="42" customFormat="1" ht="15.75" customHeight="1">
      <c r="A86" s="158"/>
      <c r="B86" s="42" t="s">
        <v>37</v>
      </c>
      <c r="C86" s="399"/>
      <c r="D86" s="388">
        <v>0</v>
      </c>
      <c r="E86" s="361"/>
      <c r="F86" s="370">
        <v>0</v>
      </c>
      <c r="G86" s="59"/>
      <c r="H86" s="441">
        <v>0</v>
      </c>
    </row>
    <row r="87" spans="1:8" s="42" customFormat="1" ht="15.75" customHeight="1">
      <c r="A87" s="158"/>
      <c r="B87" s="42" t="s">
        <v>304</v>
      </c>
      <c r="C87" s="399"/>
      <c r="D87" s="383">
        <v>0</v>
      </c>
      <c r="E87" s="362"/>
      <c r="F87" s="370">
        <v>0</v>
      </c>
      <c r="G87" s="59"/>
      <c r="H87" s="441">
        <v>0</v>
      </c>
    </row>
    <row r="88" spans="1:8" s="42" customFormat="1" ht="15.75" customHeight="1">
      <c r="A88" s="158"/>
      <c r="B88" s="42" t="s">
        <v>303</v>
      </c>
      <c r="C88" s="399"/>
      <c r="D88" s="383"/>
      <c r="E88" s="362"/>
      <c r="F88" s="370"/>
      <c r="G88" s="59"/>
      <c r="H88" s="441"/>
    </row>
    <row r="89" spans="1:8" s="42" customFormat="1" ht="15.75" customHeight="1">
      <c r="A89" s="158"/>
      <c r="B89" s="42" t="s">
        <v>38</v>
      </c>
      <c r="C89" s="399"/>
      <c r="D89" s="383">
        <v>0</v>
      </c>
      <c r="E89" s="362"/>
      <c r="F89" s="370">
        <v>0</v>
      </c>
      <c r="G89" s="59"/>
      <c r="H89" s="441">
        <v>0</v>
      </c>
    </row>
    <row r="90" spans="1:8" s="27" customFormat="1" ht="11.25">
      <c r="A90" s="159"/>
      <c r="B90" s="30"/>
      <c r="C90" s="403"/>
      <c r="D90" s="385"/>
      <c r="E90" s="363"/>
      <c r="F90" s="421"/>
      <c r="G90" s="46"/>
      <c r="H90" s="442"/>
    </row>
    <row r="91" spans="1:8" s="64" customFormat="1" ht="19.5" customHeight="1">
      <c r="A91" s="162" t="s">
        <v>23</v>
      </c>
      <c r="B91" s="61" t="s">
        <v>25</v>
      </c>
      <c r="C91" s="406"/>
      <c r="D91" s="389">
        <f>SUM(D84:D89)</f>
        <v>0</v>
      </c>
      <c r="E91" s="364"/>
      <c r="F91" s="422">
        <f>SUM(F84:F89)</f>
        <v>0</v>
      </c>
      <c r="G91" s="63"/>
      <c r="H91" s="445">
        <f>SUM(H84:H89)</f>
        <v>0</v>
      </c>
    </row>
    <row r="92" spans="1:8" s="38" customFormat="1" ht="11.25">
      <c r="A92" s="160"/>
      <c r="C92" s="404"/>
      <c r="D92" s="390"/>
      <c r="E92" s="431"/>
      <c r="F92" s="386"/>
      <c r="G92" s="44"/>
      <c r="H92" s="443"/>
    </row>
    <row r="93" spans="1:8" s="6" customFormat="1" ht="15.75" customHeight="1">
      <c r="A93" s="163"/>
      <c r="C93" s="407"/>
      <c r="D93" s="391"/>
      <c r="E93" s="432"/>
      <c r="F93" s="423"/>
      <c r="G93" s="145"/>
      <c r="H93" s="446"/>
    </row>
    <row r="94" spans="1:8" s="52" customFormat="1" ht="15.75" customHeight="1">
      <c r="A94" s="155"/>
      <c r="B94" s="52" t="s">
        <v>17</v>
      </c>
      <c r="C94" s="398"/>
      <c r="D94" s="392">
        <f>F96</f>
        <v>0</v>
      </c>
      <c r="E94" s="141"/>
      <c r="F94" s="424">
        <v>0</v>
      </c>
      <c r="G94" s="365"/>
      <c r="H94" s="447">
        <v>0</v>
      </c>
    </row>
    <row r="95" spans="1:8" s="3" customFormat="1" ht="11.25">
      <c r="A95" s="156"/>
      <c r="B95" s="25"/>
      <c r="C95" s="400"/>
      <c r="D95" s="393"/>
      <c r="E95" s="143"/>
      <c r="F95" s="380"/>
      <c r="G95" s="146"/>
      <c r="H95" s="438"/>
    </row>
    <row r="96" spans="1:8" s="4" customFormat="1" ht="24" customHeight="1">
      <c r="A96" s="546" t="s">
        <v>24</v>
      </c>
      <c r="B96" s="547" t="s">
        <v>20</v>
      </c>
      <c r="C96" s="548"/>
      <c r="D96" s="549">
        <f>SUM(D91:D94)</f>
        <v>0</v>
      </c>
      <c r="E96" s="550"/>
      <c r="F96" s="551">
        <f>SUM(F91:F94)</f>
        <v>0</v>
      </c>
      <c r="G96" s="552"/>
      <c r="H96" s="553">
        <f>SUM(H91:H94)</f>
        <v>0</v>
      </c>
    </row>
    <row r="97" spans="1:8" ht="12.75">
      <c r="A97" s="164"/>
      <c r="B97" s="13"/>
      <c r="C97" s="408"/>
      <c r="D97" s="394"/>
      <c r="E97" s="408"/>
      <c r="F97" s="425"/>
      <c r="G97" s="147"/>
      <c r="H97" s="15"/>
    </row>
    <row r="98" spans="1:8" ht="12.75">
      <c r="A98" s="358"/>
      <c r="B98" s="48"/>
      <c r="C98" s="48"/>
      <c r="D98" s="48"/>
      <c r="E98" s="48"/>
      <c r="F98" s="49"/>
      <c r="G98" s="49"/>
      <c r="H98" s="50"/>
    </row>
    <row r="99" spans="1:8" ht="12.75">
      <c r="A99" s="358"/>
      <c r="B99" s="48"/>
      <c r="C99" s="48"/>
      <c r="D99" s="48"/>
      <c r="E99" s="48"/>
      <c r="F99" s="49"/>
      <c r="G99" s="49"/>
      <c r="H99" s="50"/>
    </row>
    <row r="100" spans="1:5" ht="18">
      <c r="A100" s="152" t="s">
        <v>179</v>
      </c>
      <c r="B100" s="124" t="s">
        <v>180</v>
      </c>
      <c r="C100" s="331"/>
      <c r="D100" s="1"/>
      <c r="E100" s="1"/>
    </row>
    <row r="102" spans="1:8" ht="12.75">
      <c r="A102" s="619"/>
      <c r="B102" s="620"/>
      <c r="C102" s="620"/>
      <c r="D102" s="620"/>
      <c r="E102" s="620"/>
      <c r="F102" s="621"/>
      <c r="G102" s="621"/>
      <c r="H102" s="622"/>
    </row>
    <row r="103" spans="1:8" ht="16.5" thickBot="1">
      <c r="A103" s="278" t="s">
        <v>201</v>
      </c>
      <c r="B103" s="279" t="s">
        <v>199</v>
      </c>
      <c r="C103" s="279"/>
      <c r="D103" s="279"/>
      <c r="E103" s="279"/>
      <c r="F103" s="280"/>
      <c r="G103" s="280"/>
      <c r="H103" s="280" t="s">
        <v>200</v>
      </c>
    </row>
    <row r="104" ht="13.5" thickTop="1"/>
    <row r="105" spans="1:7" ht="15.75">
      <c r="A105" s="531" t="s">
        <v>3</v>
      </c>
      <c r="B105" s="554" t="s">
        <v>202</v>
      </c>
      <c r="C105" s="554"/>
      <c r="D105" s="555"/>
      <c r="E105" s="448"/>
      <c r="F105" s="449"/>
      <c r="G105" s="449"/>
    </row>
    <row r="107" spans="2:8" ht="12.75">
      <c r="B107" s="169" t="s">
        <v>186</v>
      </c>
      <c r="C107" s="169"/>
      <c r="F107" s="7" t="s">
        <v>15</v>
      </c>
      <c r="G107" s="328"/>
      <c r="H107" s="8">
        <v>0</v>
      </c>
    </row>
    <row r="108" spans="2:8" ht="12.75">
      <c r="B108" t="s">
        <v>181</v>
      </c>
      <c r="F108" s="7" t="s">
        <v>15</v>
      </c>
      <c r="G108" s="328"/>
      <c r="H108" s="8">
        <v>0</v>
      </c>
    </row>
    <row r="109" spans="2:8" ht="12.75">
      <c r="B109" t="s">
        <v>182</v>
      </c>
      <c r="F109" s="7" t="s">
        <v>15</v>
      </c>
      <c r="G109" s="328"/>
      <c r="H109" s="8">
        <v>0</v>
      </c>
    </row>
    <row r="110" spans="2:8" ht="12.75">
      <c r="B110" t="s">
        <v>183</v>
      </c>
      <c r="F110" s="7" t="s">
        <v>15</v>
      </c>
      <c r="G110" s="328"/>
      <c r="H110" s="8">
        <v>0</v>
      </c>
    </row>
    <row r="111" spans="2:8" ht="12.75">
      <c r="B111" t="s">
        <v>184</v>
      </c>
      <c r="F111" s="7" t="s">
        <v>15</v>
      </c>
      <c r="G111" s="328"/>
      <c r="H111" s="8">
        <v>0</v>
      </c>
    </row>
    <row r="112" spans="2:8" ht="12.75">
      <c r="B112" t="s">
        <v>185</v>
      </c>
      <c r="F112" s="7" t="s">
        <v>15</v>
      </c>
      <c r="G112" s="328"/>
      <c r="H112" s="8">
        <v>0</v>
      </c>
    </row>
    <row r="113" spans="2:8" ht="12.75">
      <c r="B113" s="169" t="s">
        <v>287</v>
      </c>
      <c r="C113" s="169"/>
      <c r="F113" s="266" t="s">
        <v>15</v>
      </c>
      <c r="G113" s="451"/>
      <c r="H113" s="8">
        <v>0</v>
      </c>
    </row>
    <row r="114" spans="2:8" ht="12.75">
      <c r="B114" s="13" t="s">
        <v>163</v>
      </c>
      <c r="C114" s="13"/>
      <c r="D114" s="13"/>
      <c r="E114" s="13"/>
      <c r="F114" s="51" t="s">
        <v>15</v>
      </c>
      <c r="G114" s="147"/>
      <c r="H114" s="10">
        <v>0</v>
      </c>
    </row>
    <row r="115" spans="1:8" ht="15">
      <c r="A115" s="158"/>
      <c r="B115" s="740" t="s">
        <v>187</v>
      </c>
      <c r="C115" s="740"/>
      <c r="D115" s="42"/>
      <c r="E115" s="42"/>
      <c r="F115" s="339" t="s">
        <v>15</v>
      </c>
      <c r="G115" s="59"/>
      <c r="H115" s="344">
        <f>SUM(H107:H114)</f>
        <v>0</v>
      </c>
    </row>
    <row r="116" spans="2:8" ht="12.75">
      <c r="B116" s="6"/>
      <c r="C116" s="6"/>
      <c r="H116" s="66"/>
    </row>
    <row r="118" spans="1:7" ht="15.75">
      <c r="A118" s="556" t="s">
        <v>207</v>
      </c>
      <c r="B118" s="554" t="s">
        <v>203</v>
      </c>
      <c r="C118" s="554"/>
      <c r="D118" s="555"/>
      <c r="E118" s="448"/>
      <c r="F118" s="449"/>
      <c r="G118" s="449"/>
    </row>
    <row r="120" spans="2:8" ht="12.75">
      <c r="B120" s="169" t="s">
        <v>188</v>
      </c>
      <c r="C120" s="169"/>
      <c r="F120" s="7" t="s">
        <v>15</v>
      </c>
      <c r="G120" s="328"/>
      <c r="H120" s="8">
        <v>0</v>
      </c>
    </row>
    <row r="121" spans="2:8" ht="12.75">
      <c r="B121" t="s">
        <v>189</v>
      </c>
      <c r="F121" s="7" t="s">
        <v>15</v>
      </c>
      <c r="G121" s="328"/>
      <c r="H121" s="8">
        <v>0</v>
      </c>
    </row>
    <row r="122" spans="2:8" ht="12.75">
      <c r="B122" t="s">
        <v>190</v>
      </c>
      <c r="F122" s="7" t="s">
        <v>15</v>
      </c>
      <c r="G122" s="328"/>
      <c r="H122" s="8">
        <v>0</v>
      </c>
    </row>
    <row r="123" spans="2:8" ht="12.75">
      <c r="B123" t="s">
        <v>191</v>
      </c>
      <c r="F123" s="7" t="s">
        <v>15</v>
      </c>
      <c r="G123" s="328"/>
      <c r="H123" s="8">
        <v>0</v>
      </c>
    </row>
    <row r="124" spans="2:8" ht="12.75">
      <c r="B124" t="s">
        <v>192</v>
      </c>
      <c r="F124" s="7" t="s">
        <v>15</v>
      </c>
      <c r="G124" s="328"/>
      <c r="H124" s="8">
        <v>0</v>
      </c>
    </row>
    <row r="125" spans="2:8" ht="12.75">
      <c r="B125" s="169" t="s">
        <v>287</v>
      </c>
      <c r="C125" s="169"/>
      <c r="F125" s="266" t="s">
        <v>15</v>
      </c>
      <c r="G125" s="451"/>
      <c r="H125" s="8">
        <v>0</v>
      </c>
    </row>
    <row r="126" spans="2:8" ht="12.75">
      <c r="B126" s="169" t="s">
        <v>287</v>
      </c>
      <c r="C126" s="169"/>
      <c r="F126" s="266" t="s">
        <v>15</v>
      </c>
      <c r="G126" s="451"/>
      <c r="H126" s="8">
        <v>0</v>
      </c>
    </row>
    <row r="127" spans="2:8" ht="12.75">
      <c r="B127" s="13" t="s">
        <v>163</v>
      </c>
      <c r="C127" s="13"/>
      <c r="D127" s="13"/>
      <c r="E127" s="13"/>
      <c r="F127" s="51" t="s">
        <v>15</v>
      </c>
      <c r="G127" s="147"/>
      <c r="H127" s="10">
        <v>0</v>
      </c>
    </row>
    <row r="128" spans="1:8" ht="15">
      <c r="A128" s="158"/>
      <c r="B128" s="740" t="s">
        <v>193</v>
      </c>
      <c r="C128" s="740"/>
      <c r="D128" s="42"/>
      <c r="E128" s="42"/>
      <c r="F128" s="339" t="s">
        <v>15</v>
      </c>
      <c r="G128" s="59"/>
      <c r="H128" s="344">
        <f>SUM(H120:H127)</f>
        <v>0</v>
      </c>
    </row>
    <row r="129" spans="1:8" ht="12.75">
      <c r="A129" s="265"/>
      <c r="B129" s="169"/>
      <c r="C129" s="169"/>
      <c r="D129" s="169"/>
      <c r="E129" s="169"/>
      <c r="F129" s="266"/>
      <c r="G129" s="266"/>
      <c r="H129" s="267"/>
    </row>
    <row r="130" spans="1:8" ht="12.75">
      <c r="A130" s="265"/>
      <c r="B130" s="169"/>
      <c r="C130" s="169"/>
      <c r="D130" s="169"/>
      <c r="E130" s="169"/>
      <c r="F130" s="266"/>
      <c r="G130" s="266"/>
      <c r="H130" s="267"/>
    </row>
    <row r="131" spans="1:7" ht="15.75">
      <c r="A131" s="531" t="s">
        <v>205</v>
      </c>
      <c r="B131" s="557" t="s">
        <v>204</v>
      </c>
      <c r="C131" s="557"/>
      <c r="D131" s="557"/>
      <c r="E131" s="450"/>
      <c r="F131" s="449"/>
      <c r="G131" s="449"/>
    </row>
    <row r="132" spans="1:8" ht="12.75">
      <c r="A132" s="265"/>
      <c r="B132" s="169"/>
      <c r="C132" s="169"/>
      <c r="D132" s="169"/>
      <c r="E132" s="169"/>
      <c r="F132" s="266"/>
      <c r="G132" s="266"/>
      <c r="H132" s="267"/>
    </row>
    <row r="133" spans="2:8" ht="12.75">
      <c r="B133" t="s">
        <v>194</v>
      </c>
      <c r="F133" s="7" t="s">
        <v>15</v>
      </c>
      <c r="G133" s="328"/>
      <c r="H133" s="8">
        <f>H115</f>
        <v>0</v>
      </c>
    </row>
    <row r="134" spans="2:8" ht="12.75">
      <c r="B134" t="s">
        <v>195</v>
      </c>
      <c r="F134" s="7" t="s">
        <v>15</v>
      </c>
      <c r="G134" s="328"/>
      <c r="H134" s="8">
        <f>H128</f>
        <v>0</v>
      </c>
    </row>
    <row r="135" spans="2:8" ht="12.75">
      <c r="B135" s="169" t="s">
        <v>287</v>
      </c>
      <c r="C135" s="169"/>
      <c r="F135" s="266" t="s">
        <v>15</v>
      </c>
      <c r="G135" s="451"/>
      <c r="H135" s="8">
        <v>0</v>
      </c>
    </row>
    <row r="136" spans="2:8" ht="12.75">
      <c r="B136" s="13" t="s">
        <v>6</v>
      </c>
      <c r="C136" s="13"/>
      <c r="D136" s="13"/>
      <c r="E136" s="13"/>
      <c r="F136" s="51" t="s">
        <v>15</v>
      </c>
      <c r="G136" s="147"/>
      <c r="H136" s="10">
        <v>0</v>
      </c>
    </row>
    <row r="137" spans="1:8" ht="15">
      <c r="A137" s="158"/>
      <c r="B137" s="170" t="s">
        <v>196</v>
      </c>
      <c r="C137" s="170"/>
      <c r="D137" s="42"/>
      <c r="E137" s="42"/>
      <c r="F137" s="339" t="s">
        <v>15</v>
      </c>
      <c r="G137" s="59"/>
      <c r="H137" s="344">
        <f>SUM(H133:H136)</f>
        <v>0</v>
      </c>
    </row>
    <row r="139" spans="5:7" ht="12.75">
      <c r="E139" s="448"/>
      <c r="F139" s="449"/>
      <c r="G139" s="449"/>
    </row>
    <row r="140" spans="1:7" ht="15.75">
      <c r="A140" s="531" t="s">
        <v>206</v>
      </c>
      <c r="B140" s="554" t="s">
        <v>347</v>
      </c>
      <c r="C140" s="557"/>
      <c r="D140" s="557"/>
      <c r="E140" s="450"/>
      <c r="F140" s="449"/>
      <c r="G140" s="449"/>
    </row>
    <row r="142" spans="2:8" ht="12.75">
      <c r="B142" s="169" t="s">
        <v>298</v>
      </c>
      <c r="C142" s="169"/>
      <c r="F142" s="7" t="s">
        <v>15</v>
      </c>
      <c r="G142" s="328"/>
      <c r="H142" s="8">
        <f>'GuV-|LQ-Planung'!P37</f>
        <v>0</v>
      </c>
    </row>
    <row r="143" spans="2:8" ht="12.75">
      <c r="B143" s="13" t="s">
        <v>163</v>
      </c>
      <c r="C143" s="13"/>
      <c r="D143" s="13"/>
      <c r="E143" s="13"/>
      <c r="F143" s="51" t="s">
        <v>15</v>
      </c>
      <c r="G143" s="147"/>
      <c r="H143" s="50">
        <v>0</v>
      </c>
    </row>
    <row r="144" spans="1:8" ht="15">
      <c r="A144" s="158"/>
      <c r="B144" s="170" t="s">
        <v>197</v>
      </c>
      <c r="C144" s="170"/>
      <c r="D144" s="42"/>
      <c r="E144" s="42"/>
      <c r="F144" s="339" t="s">
        <v>15</v>
      </c>
      <c r="G144" s="59"/>
      <c r="H144" s="741">
        <f>SUM(H142:H143)</f>
        <v>0</v>
      </c>
    </row>
    <row r="147" spans="1:7" ht="15.75">
      <c r="A147" s="531" t="s">
        <v>24</v>
      </c>
      <c r="B147" s="554" t="s">
        <v>337</v>
      </c>
      <c r="C147" s="557"/>
      <c r="D147" s="557"/>
      <c r="E147" s="450"/>
      <c r="F147" s="449"/>
      <c r="G147" s="449"/>
    </row>
    <row r="149" spans="2:8" ht="12.75">
      <c r="B149" s="169" t="s">
        <v>338</v>
      </c>
      <c r="C149" s="169"/>
      <c r="F149" s="7" t="s">
        <v>15</v>
      </c>
      <c r="G149" s="328"/>
      <c r="H149" s="8">
        <f>H144</f>
        <v>0</v>
      </c>
    </row>
    <row r="150" spans="2:7" ht="12.75">
      <c r="B150" s="169"/>
      <c r="C150" s="169"/>
      <c r="G150" s="49"/>
    </row>
    <row r="151" ht="13.5" thickBot="1"/>
    <row r="152" spans="1:8" ht="17.25" thickBot="1" thickTop="1">
      <c r="A152" s="531" t="s">
        <v>339</v>
      </c>
      <c r="B152" s="554" t="s">
        <v>198</v>
      </c>
      <c r="C152" s="554"/>
      <c r="D152" s="554"/>
      <c r="E152" s="554"/>
      <c r="F152" s="558" t="s">
        <v>15</v>
      </c>
      <c r="G152" s="559"/>
      <c r="H152" s="560">
        <f>H115+H128+H137+H144+H149</f>
        <v>0</v>
      </c>
    </row>
    <row r="153" spans="1:8" s="169" customFormat="1" ht="13.5" thickTop="1">
      <c r="A153" s="265"/>
      <c r="D153" s="65"/>
      <c r="E153" s="65"/>
      <c r="F153" s="266"/>
      <c r="G153" s="266"/>
      <c r="H153" s="267"/>
    </row>
    <row r="155" spans="1:3" ht="18">
      <c r="A155" s="329" t="s">
        <v>7</v>
      </c>
      <c r="B155" s="124" t="s">
        <v>215</v>
      </c>
      <c r="C155" s="331"/>
    </row>
    <row r="157" spans="1:8" ht="15.75">
      <c r="A157"/>
      <c r="B157" s="61" t="s">
        <v>280</v>
      </c>
      <c r="C157" s="61"/>
      <c r="F157" s="324" t="s">
        <v>165</v>
      </c>
      <c r="G157" s="369"/>
      <c r="H157" s="325"/>
    </row>
    <row r="158" spans="1:8" ht="15.75">
      <c r="A158"/>
      <c r="B158" s="61"/>
      <c r="C158" s="61"/>
      <c r="F158" s="326"/>
      <c r="G158" s="326"/>
      <c r="H158" s="327"/>
    </row>
    <row r="159" spans="1:8" ht="12.75">
      <c r="A159" s="620"/>
      <c r="B159" s="620"/>
      <c r="C159" s="620"/>
      <c r="D159" s="623"/>
      <c r="E159" s="623"/>
      <c r="F159" s="621"/>
      <c r="G159" s="621"/>
      <c r="H159" s="622"/>
    </row>
    <row r="160" spans="1:8" ht="16.5" customHeight="1">
      <c r="A160" s="520"/>
      <c r="B160" s="475" t="s">
        <v>277</v>
      </c>
      <c r="C160" s="477"/>
      <c r="D160" s="478" t="s">
        <v>278</v>
      </c>
      <c r="E160" s="476"/>
      <c r="F160" s="374" t="s">
        <v>279</v>
      </c>
      <c r="G160" s="323"/>
      <c r="H160" s="374" t="s">
        <v>288</v>
      </c>
    </row>
    <row r="161" spans="1:8" ht="12.75">
      <c r="A161"/>
      <c r="D161" s="348" t="s">
        <v>15</v>
      </c>
      <c r="E161" s="348"/>
      <c r="F161" s="348" t="s">
        <v>15</v>
      </c>
      <c r="G161" s="348"/>
      <c r="H161" s="348" t="s">
        <v>15</v>
      </c>
    </row>
    <row r="162" spans="1:5" ht="12.75">
      <c r="A162"/>
      <c r="D162" s="166"/>
      <c r="E162" s="166"/>
    </row>
    <row r="163" spans="1:5" ht="15.75">
      <c r="A163" s="531" t="s">
        <v>3</v>
      </c>
      <c r="B163" s="554" t="s">
        <v>317</v>
      </c>
      <c r="D163" s="166"/>
      <c r="E163" s="166"/>
    </row>
    <row r="164" spans="1:5" ht="12.75">
      <c r="A164"/>
      <c r="D164" s="166"/>
      <c r="E164" s="166"/>
    </row>
    <row r="165" spans="1:8" ht="14.25">
      <c r="A165"/>
      <c r="B165" s="42" t="s">
        <v>276</v>
      </c>
      <c r="C165" s="399"/>
      <c r="D165" s="452">
        <v>0</v>
      </c>
      <c r="E165" s="59"/>
      <c r="F165" s="452">
        <f>D165*12</f>
        <v>0</v>
      </c>
      <c r="G165" s="59"/>
      <c r="H165" s="466"/>
    </row>
    <row r="166" spans="1:8" ht="14.25">
      <c r="A166"/>
      <c r="B166" s="42" t="s">
        <v>289</v>
      </c>
      <c r="C166" s="399"/>
      <c r="D166" s="452"/>
      <c r="E166" s="59"/>
      <c r="F166" s="452"/>
      <c r="G166" s="370"/>
      <c r="H166" s="467"/>
    </row>
    <row r="167" spans="1:8" ht="14.25">
      <c r="A167"/>
      <c r="B167" s="349" t="s">
        <v>286</v>
      </c>
      <c r="C167" s="458"/>
      <c r="D167" s="453"/>
      <c r="E167" s="350"/>
      <c r="F167" s="453"/>
      <c r="G167" s="469"/>
      <c r="H167" s="470">
        <f>(F165*1.22)+F166+F167</f>
        <v>0</v>
      </c>
    </row>
    <row r="168" spans="1:8" ht="14.25">
      <c r="A168"/>
      <c r="B168" s="42"/>
      <c r="C168" s="399"/>
      <c r="D168" s="454"/>
      <c r="E168" s="460"/>
      <c r="F168" s="452"/>
      <c r="G168" s="59"/>
      <c r="H168" s="466"/>
    </row>
    <row r="169" spans="1:8" ht="14.25">
      <c r="A169"/>
      <c r="B169" s="42" t="s">
        <v>281</v>
      </c>
      <c r="C169" s="399"/>
      <c r="D169" s="452"/>
      <c r="E169" s="59"/>
      <c r="F169" s="452"/>
      <c r="G169" s="59"/>
      <c r="H169" s="466"/>
    </row>
    <row r="170" spans="1:8" ht="14.25">
      <c r="A170"/>
      <c r="B170" s="42" t="s">
        <v>289</v>
      </c>
      <c r="C170" s="399"/>
      <c r="D170" s="452"/>
      <c r="E170" s="59"/>
      <c r="F170" s="452"/>
      <c r="G170" s="59"/>
      <c r="H170" s="466"/>
    </row>
    <row r="171" spans="1:8" ht="14.25">
      <c r="A171"/>
      <c r="B171" s="349"/>
      <c r="C171" s="458"/>
      <c r="D171" s="453"/>
      <c r="E171" s="350"/>
      <c r="F171" s="453"/>
      <c r="G171" s="469"/>
      <c r="H171" s="470">
        <f>(F169*1.22)+F170+F171</f>
        <v>0</v>
      </c>
    </row>
    <row r="172" spans="1:8" ht="14.25">
      <c r="A172"/>
      <c r="B172" s="42"/>
      <c r="C172" s="399"/>
      <c r="D172" s="454"/>
      <c r="E172" s="460"/>
      <c r="F172" s="452"/>
      <c r="G172" s="59"/>
      <c r="H172" s="466"/>
    </row>
    <row r="173" spans="2:8" ht="14.25">
      <c r="B173" s="42" t="s">
        <v>282</v>
      </c>
      <c r="C173" s="399"/>
      <c r="D173" s="454"/>
      <c r="E173" s="460"/>
      <c r="F173" s="452"/>
      <c r="G173" s="59"/>
      <c r="H173" s="466"/>
    </row>
    <row r="174" spans="2:8" ht="14.25">
      <c r="B174" s="42" t="s">
        <v>289</v>
      </c>
      <c r="C174" s="399"/>
      <c r="D174" s="454"/>
      <c r="E174" s="460"/>
      <c r="F174" s="452"/>
      <c r="G174" s="59"/>
      <c r="H174" s="466"/>
    </row>
    <row r="175" spans="2:8" ht="14.25">
      <c r="B175" s="349"/>
      <c r="C175" s="458"/>
      <c r="D175" s="455"/>
      <c r="E175" s="461"/>
      <c r="F175" s="453"/>
      <c r="G175" s="469"/>
      <c r="H175" s="470">
        <f>(F173*1.22)+F174+F175</f>
        <v>0</v>
      </c>
    </row>
    <row r="176" spans="2:8" ht="14.25">
      <c r="B176" s="42"/>
      <c r="C176" s="399"/>
      <c r="D176" s="454"/>
      <c r="E176" s="460"/>
      <c r="F176" s="452"/>
      <c r="G176" s="59"/>
      <c r="H176" s="466"/>
    </row>
    <row r="177" spans="1:8" ht="15.75">
      <c r="A177" s="531" t="s">
        <v>5</v>
      </c>
      <c r="B177" s="554" t="s">
        <v>318</v>
      </c>
      <c r="C177" s="399"/>
      <c r="D177" s="454"/>
      <c r="E177" s="460"/>
      <c r="F177" s="452"/>
      <c r="G177" s="59"/>
      <c r="H177" s="466"/>
    </row>
    <row r="178" spans="2:8" ht="14.25">
      <c r="B178" s="42"/>
      <c r="C178" s="399"/>
      <c r="D178" s="454"/>
      <c r="E178" s="460"/>
      <c r="F178" s="452"/>
      <c r="G178" s="59"/>
      <c r="H178" s="466"/>
    </row>
    <row r="179" spans="2:8" ht="14.25">
      <c r="B179" s="42" t="s">
        <v>283</v>
      </c>
      <c r="C179" s="399"/>
      <c r="D179" s="454"/>
      <c r="E179" s="460"/>
      <c r="F179" s="452"/>
      <c r="G179" s="59"/>
      <c r="H179" s="466"/>
    </row>
    <row r="180" spans="2:8" ht="14.25">
      <c r="B180" s="349" t="s">
        <v>289</v>
      </c>
      <c r="C180" s="458"/>
      <c r="D180" s="455"/>
      <c r="E180" s="461"/>
      <c r="F180" s="453"/>
      <c r="G180" s="469"/>
      <c r="H180" s="470">
        <f>(F179*1.22)+F180</f>
        <v>0</v>
      </c>
    </row>
    <row r="181" spans="2:8" ht="14.25">
      <c r="B181" s="42"/>
      <c r="C181" s="399"/>
      <c r="D181" s="454"/>
      <c r="E181" s="460"/>
      <c r="F181" s="452"/>
      <c r="G181" s="59"/>
      <c r="H181" s="466"/>
    </row>
    <row r="182" spans="2:8" ht="14.25">
      <c r="B182" s="42" t="s">
        <v>284</v>
      </c>
      <c r="C182" s="399"/>
      <c r="D182" s="454"/>
      <c r="E182" s="460"/>
      <c r="F182" s="452"/>
      <c r="G182" s="59"/>
      <c r="H182" s="466"/>
    </row>
    <row r="183" spans="2:8" ht="14.25">
      <c r="B183" s="349" t="s">
        <v>289</v>
      </c>
      <c r="C183" s="458"/>
      <c r="D183" s="455"/>
      <c r="E183" s="461"/>
      <c r="F183" s="453"/>
      <c r="G183" s="469"/>
      <c r="H183" s="470">
        <f>(F182*1.22)+F183</f>
        <v>0</v>
      </c>
    </row>
    <row r="184" spans="2:8" ht="14.25">
      <c r="B184" s="42"/>
      <c r="C184" s="399"/>
      <c r="D184" s="454"/>
      <c r="E184" s="460"/>
      <c r="F184" s="452"/>
      <c r="G184" s="59"/>
      <c r="H184" s="466"/>
    </row>
    <row r="185" spans="2:8" ht="14.25">
      <c r="B185" s="42" t="s">
        <v>285</v>
      </c>
      <c r="C185" s="399"/>
      <c r="D185" s="454"/>
      <c r="E185" s="460"/>
      <c r="F185" s="452"/>
      <c r="G185" s="59"/>
      <c r="H185" s="466"/>
    </row>
    <row r="186" spans="2:8" ht="14.25">
      <c r="B186" s="349" t="s">
        <v>289</v>
      </c>
      <c r="C186" s="458"/>
      <c r="D186" s="455"/>
      <c r="E186" s="461"/>
      <c r="F186" s="453"/>
      <c r="G186" s="469"/>
      <c r="H186" s="470">
        <f>(F185*1.22)+F186</f>
        <v>0</v>
      </c>
    </row>
    <row r="187" spans="2:8" ht="14.25">
      <c r="B187" s="42"/>
      <c r="C187" s="399"/>
      <c r="D187" s="454"/>
      <c r="E187" s="460"/>
      <c r="F187" s="452"/>
      <c r="G187" s="59"/>
      <c r="H187" s="466"/>
    </row>
    <row r="188" spans="2:8" ht="14.25">
      <c r="B188" s="42" t="s">
        <v>290</v>
      </c>
      <c r="C188" s="399"/>
      <c r="D188" s="454"/>
      <c r="E188" s="460"/>
      <c r="F188" s="452"/>
      <c r="G188" s="59"/>
      <c r="H188" s="466"/>
    </row>
    <row r="189" spans="2:8" ht="14.25">
      <c r="B189" s="349"/>
      <c r="C189" s="458"/>
      <c r="D189" s="455"/>
      <c r="E189" s="461"/>
      <c r="F189" s="453"/>
      <c r="G189" s="469"/>
      <c r="H189" s="470">
        <f>(F188*1.22)+F189</f>
        <v>0</v>
      </c>
    </row>
    <row r="190" spans="2:8" ht="14.25">
      <c r="B190" s="42"/>
      <c r="C190" s="399"/>
      <c r="D190" s="454"/>
      <c r="E190" s="460"/>
      <c r="F190" s="452"/>
      <c r="G190" s="59"/>
      <c r="H190" s="466"/>
    </row>
    <row r="191" spans="1:8" ht="15.75">
      <c r="A191" s="531" t="s">
        <v>13</v>
      </c>
      <c r="B191" s="554" t="s">
        <v>340</v>
      </c>
      <c r="C191" s="399"/>
      <c r="D191" s="454"/>
      <c r="E191" s="460"/>
      <c r="F191" s="452"/>
      <c r="G191" s="59"/>
      <c r="H191" s="466"/>
    </row>
    <row r="192" spans="2:8" ht="14.25">
      <c r="B192" s="42"/>
      <c r="C192" s="399"/>
      <c r="D192" s="454"/>
      <c r="E192" s="460"/>
      <c r="F192" s="452"/>
      <c r="G192" s="59"/>
      <c r="H192" s="466"/>
    </row>
    <row r="193" spans="2:8" ht="14.25">
      <c r="B193" s="42" t="s">
        <v>291</v>
      </c>
      <c r="C193" s="399"/>
      <c r="D193" s="454"/>
      <c r="E193" s="460"/>
      <c r="F193" s="452">
        <f>D193*12</f>
        <v>0</v>
      </c>
      <c r="G193" s="471"/>
      <c r="H193" s="472">
        <f>F193*1.22</f>
        <v>0</v>
      </c>
    </row>
    <row r="194" spans="2:8" ht="14.25">
      <c r="B194" s="42"/>
      <c r="C194" s="399"/>
      <c r="D194" s="454"/>
      <c r="E194" s="460"/>
      <c r="F194" s="452"/>
      <c r="G194" s="59"/>
      <c r="H194" s="466"/>
    </row>
    <row r="195" spans="2:8" ht="14.25">
      <c r="B195" s="42" t="s">
        <v>292</v>
      </c>
      <c r="C195" s="399"/>
      <c r="D195" s="454"/>
      <c r="E195" s="460"/>
      <c r="F195" s="452">
        <f>D195*12</f>
        <v>0</v>
      </c>
      <c r="G195" s="471"/>
      <c r="H195" s="472">
        <f>F195*1.22</f>
        <v>0</v>
      </c>
    </row>
    <row r="196" spans="2:8" ht="14.25">
      <c r="B196" s="42"/>
      <c r="C196" s="399"/>
      <c r="D196" s="454"/>
      <c r="E196" s="460"/>
      <c r="F196" s="452"/>
      <c r="G196" s="59"/>
      <c r="H196" s="466"/>
    </row>
    <row r="197" spans="2:8" ht="14.25">
      <c r="B197" s="42" t="s">
        <v>299</v>
      </c>
      <c r="C197" s="399"/>
      <c r="D197" s="454"/>
      <c r="E197" s="460"/>
      <c r="F197" s="452">
        <f>D197*12</f>
        <v>0</v>
      </c>
      <c r="G197" s="471"/>
      <c r="H197" s="472">
        <f>F197*1.22</f>
        <v>0</v>
      </c>
    </row>
    <row r="198" spans="2:8" ht="14.25">
      <c r="B198" s="349"/>
      <c r="C198" s="458"/>
      <c r="D198" s="455"/>
      <c r="E198" s="461"/>
      <c r="F198" s="453"/>
      <c r="G198" s="748"/>
      <c r="H198" s="468"/>
    </row>
    <row r="199" spans="2:8" ht="14.25">
      <c r="B199" s="42"/>
      <c r="C199" s="399"/>
      <c r="D199" s="454"/>
      <c r="E199" s="460"/>
      <c r="F199" s="452"/>
      <c r="G199" s="747"/>
      <c r="H199" s="466"/>
    </row>
    <row r="200" spans="1:8" ht="15">
      <c r="A200" s="556" t="s">
        <v>23</v>
      </c>
      <c r="B200" s="532" t="s">
        <v>348</v>
      </c>
      <c r="C200" s="399"/>
      <c r="D200" s="454"/>
      <c r="E200" s="460"/>
      <c r="F200" s="452"/>
      <c r="G200" s="749"/>
      <c r="H200" s="750"/>
    </row>
    <row r="201" spans="2:8" ht="14.25">
      <c r="B201" s="42"/>
      <c r="C201" s="399"/>
      <c r="D201" s="454"/>
      <c r="E201" s="460"/>
      <c r="F201" s="452"/>
      <c r="G201" s="59"/>
      <c r="H201" s="466"/>
    </row>
    <row r="202" spans="1:8" ht="12.75">
      <c r="A202" s="164"/>
      <c r="B202" s="13"/>
      <c r="C202" s="408"/>
      <c r="D202" s="456"/>
      <c r="E202" s="462"/>
      <c r="F202" s="464"/>
      <c r="G202" s="147"/>
      <c r="H202" s="51"/>
    </row>
    <row r="203" spans="3:8" ht="13.5" thickBot="1">
      <c r="C203" s="459"/>
      <c r="D203" s="457"/>
      <c r="E203" s="463"/>
      <c r="F203" s="465"/>
      <c r="G203" s="328"/>
      <c r="H203" s="49"/>
    </row>
    <row r="204" spans="1:8" ht="17.25" thickBot="1" thickTop="1">
      <c r="A204" s="531" t="s">
        <v>23</v>
      </c>
      <c r="B204" s="532" t="s">
        <v>293</v>
      </c>
      <c r="C204" s="561"/>
      <c r="D204" s="562"/>
      <c r="E204" s="563"/>
      <c r="F204" s="564"/>
      <c r="G204" s="768">
        <f>SUM(H167:H200)</f>
        <v>0</v>
      </c>
      <c r="H204" s="769"/>
    </row>
    <row r="205" spans="3:8" ht="13.5" thickTop="1">
      <c r="C205" s="48"/>
      <c r="D205" s="624"/>
      <c r="E205" s="624"/>
      <c r="F205" s="49"/>
      <c r="G205" s="49"/>
      <c r="H205" s="49"/>
    </row>
    <row r="206" spans="1:5" ht="18">
      <c r="A206" s="329" t="s">
        <v>106</v>
      </c>
      <c r="B206" s="124" t="s">
        <v>212</v>
      </c>
      <c r="C206" s="170" t="s">
        <v>344</v>
      </c>
      <c r="E206" s="170"/>
    </row>
    <row r="208" spans="6:8" ht="15">
      <c r="F208" s="347" t="s">
        <v>165</v>
      </c>
      <c r="G208" s="473"/>
      <c r="H208" s="474" t="s">
        <v>70</v>
      </c>
    </row>
    <row r="209" ht="13.5" thickBot="1"/>
    <row r="210" spans="1:8" ht="17.25" thickBot="1" thickTop="1">
      <c r="A210" s="162" t="s">
        <v>3</v>
      </c>
      <c r="B210" s="694" t="s">
        <v>213</v>
      </c>
      <c r="C210" s="728"/>
      <c r="D210" s="729"/>
      <c r="E210" s="729"/>
      <c r="F210" s="730" t="s">
        <v>15</v>
      </c>
      <c r="G210" s="734"/>
      <c r="H210" s="696">
        <v>0</v>
      </c>
    </row>
    <row r="211" spans="1:8" ht="12.75">
      <c r="A211" s="265"/>
      <c r="B211" s="268"/>
      <c r="C211" s="268"/>
      <c r="D211" s="268"/>
      <c r="E211" s="268"/>
      <c r="F211" s="269"/>
      <c r="G211" s="269"/>
      <c r="H211" s="270"/>
    </row>
    <row r="213" spans="1:4" ht="15.75">
      <c r="A213" s="531" t="s">
        <v>5</v>
      </c>
      <c r="B213" s="554" t="s">
        <v>349</v>
      </c>
      <c r="C213" s="554"/>
      <c r="D213" s="555"/>
    </row>
    <row r="215" spans="2:8" ht="15.75" customHeight="1">
      <c r="B215" s="338" t="s">
        <v>16</v>
      </c>
      <c r="C215" s="338"/>
      <c r="D215" s="42"/>
      <c r="E215" s="42"/>
      <c r="F215" s="339"/>
      <c r="G215" s="339"/>
      <c r="H215" s="340"/>
    </row>
    <row r="216" spans="2:8" ht="15.75" customHeight="1">
      <c r="B216" s="42" t="s">
        <v>40</v>
      </c>
      <c r="C216" s="42"/>
      <c r="D216" s="42"/>
      <c r="E216" s="42"/>
      <c r="F216" s="339" t="s">
        <v>15</v>
      </c>
      <c r="G216" s="59"/>
      <c r="H216" s="340">
        <v>0</v>
      </c>
    </row>
    <row r="217" spans="2:8" ht="15.75" customHeight="1">
      <c r="B217" s="42" t="s">
        <v>41</v>
      </c>
      <c r="C217" s="42"/>
      <c r="D217" s="42"/>
      <c r="E217" s="42"/>
      <c r="F217" s="339" t="s">
        <v>15</v>
      </c>
      <c r="G217" s="59"/>
      <c r="H217" s="340">
        <v>0</v>
      </c>
    </row>
    <row r="218" spans="2:8" ht="15.75" customHeight="1">
      <c r="B218" s="42" t="s">
        <v>39</v>
      </c>
      <c r="C218" s="42"/>
      <c r="D218" s="42"/>
      <c r="E218" s="42"/>
      <c r="F218" s="339" t="s">
        <v>15</v>
      </c>
      <c r="G218" s="59"/>
      <c r="H218" s="340">
        <v>0</v>
      </c>
    </row>
    <row r="219" spans="2:8" ht="15.75" customHeight="1">
      <c r="B219" s="42" t="s">
        <v>286</v>
      </c>
      <c r="C219" s="42"/>
      <c r="D219" s="42"/>
      <c r="E219" s="42"/>
      <c r="F219" s="339" t="s">
        <v>15</v>
      </c>
      <c r="G219" s="59"/>
      <c r="H219" s="340">
        <v>0</v>
      </c>
    </row>
    <row r="220" spans="2:8" ht="15.75" customHeight="1">
      <c r="B220" s="341" t="s">
        <v>286</v>
      </c>
      <c r="C220" s="341"/>
      <c r="D220" s="341"/>
      <c r="E220" s="341"/>
      <c r="F220" s="342" t="s">
        <v>15</v>
      </c>
      <c r="G220" s="479"/>
      <c r="H220" s="343">
        <v>0</v>
      </c>
    </row>
    <row r="221" spans="2:8" ht="15.75" customHeight="1">
      <c r="B221" s="42" t="s">
        <v>156</v>
      </c>
      <c r="C221" s="42"/>
      <c r="D221" s="42"/>
      <c r="E221" s="42"/>
      <c r="F221" s="339" t="s">
        <v>15</v>
      </c>
      <c r="G221" s="59"/>
      <c r="H221" s="344">
        <f>SUM(H216:H220)</f>
        <v>0</v>
      </c>
    </row>
    <row r="222" spans="2:8" ht="15.75" customHeight="1">
      <c r="B222" s="42"/>
      <c r="C222" s="42"/>
      <c r="D222" s="42"/>
      <c r="E222" s="42"/>
      <c r="F222" s="339"/>
      <c r="G222" s="339"/>
      <c r="H222" s="340"/>
    </row>
    <row r="223" spans="2:8" ht="15.75" customHeight="1">
      <c r="B223" s="338" t="s">
        <v>149</v>
      </c>
      <c r="C223" s="338"/>
      <c r="D223" s="42"/>
      <c r="E223" s="42"/>
      <c r="F223" s="339"/>
      <c r="G223" s="339"/>
      <c r="H223" s="340"/>
    </row>
    <row r="224" spans="2:8" ht="15.75" customHeight="1">
      <c r="B224" s="42" t="s">
        <v>150</v>
      </c>
      <c r="C224" s="42"/>
      <c r="D224" s="42"/>
      <c r="E224" s="42"/>
      <c r="F224" s="339" t="s">
        <v>15</v>
      </c>
      <c r="G224" s="59"/>
      <c r="H224" s="340">
        <v>0</v>
      </c>
    </row>
    <row r="225" spans="2:8" ht="15.75" customHeight="1">
      <c r="B225" s="42" t="s">
        <v>152</v>
      </c>
      <c r="C225" s="42"/>
      <c r="D225" s="42"/>
      <c r="E225" s="42"/>
      <c r="F225" s="339" t="s">
        <v>15</v>
      </c>
      <c r="G225" s="59"/>
      <c r="H225" s="340">
        <v>0</v>
      </c>
    </row>
    <row r="226" spans="2:8" ht="15.75" customHeight="1">
      <c r="B226" s="42" t="s">
        <v>286</v>
      </c>
      <c r="C226" s="42"/>
      <c r="D226" s="42"/>
      <c r="E226" s="42"/>
      <c r="F226" s="339" t="s">
        <v>15</v>
      </c>
      <c r="G226" s="59"/>
      <c r="H226" s="340">
        <v>0</v>
      </c>
    </row>
    <row r="227" spans="2:8" ht="15.75" customHeight="1">
      <c r="B227" s="42" t="s">
        <v>286</v>
      </c>
      <c r="C227" s="42"/>
      <c r="D227" s="42"/>
      <c r="E227" s="42"/>
      <c r="F227" s="339" t="s">
        <v>15</v>
      </c>
      <c r="G227" s="59"/>
      <c r="H227" s="340">
        <v>0</v>
      </c>
    </row>
    <row r="228" spans="2:8" ht="15.75" customHeight="1">
      <c r="B228" s="341" t="s">
        <v>153</v>
      </c>
      <c r="C228" s="341"/>
      <c r="D228" s="341"/>
      <c r="E228" s="341"/>
      <c r="F228" s="342" t="s">
        <v>15</v>
      </c>
      <c r="G228" s="479"/>
      <c r="H228" s="343">
        <v>0</v>
      </c>
    </row>
    <row r="229" spans="2:8" ht="15.75" customHeight="1">
      <c r="B229" s="345" t="s">
        <v>154</v>
      </c>
      <c r="C229" s="345"/>
      <c r="D229" s="42"/>
      <c r="E229" s="42"/>
      <c r="F229" s="339" t="s">
        <v>15</v>
      </c>
      <c r="G229" s="59"/>
      <c r="H229" s="344">
        <f>SUM(H224:H228)</f>
        <v>0</v>
      </c>
    </row>
    <row r="230" spans="1:8" s="169" customFormat="1" ht="12.75">
      <c r="A230" s="265"/>
      <c r="F230" s="266"/>
      <c r="G230" s="266"/>
      <c r="H230" s="267"/>
    </row>
    <row r="231" spans="1:8" s="169" customFormat="1" ht="12.75">
      <c r="A231" s="265"/>
      <c r="F231" s="266"/>
      <c r="G231" s="266"/>
      <c r="H231" s="267"/>
    </row>
    <row r="232" spans="1:5" ht="15.75">
      <c r="A232" s="531" t="s">
        <v>13</v>
      </c>
      <c r="B232" s="557" t="s">
        <v>176</v>
      </c>
      <c r="C232" s="557"/>
      <c r="D232" s="557"/>
      <c r="E232" s="4"/>
    </row>
    <row r="233" spans="1:8" ht="12.75">
      <c r="A233" s="265"/>
      <c r="B233" s="169"/>
      <c r="C233" s="169"/>
      <c r="D233" s="169"/>
      <c r="E233" s="169"/>
      <c r="F233" s="266"/>
      <c r="G233" s="266"/>
      <c r="H233" s="267"/>
    </row>
    <row r="234" spans="2:8" ht="15.75" customHeight="1">
      <c r="B234" s="42" t="s">
        <v>155</v>
      </c>
      <c r="C234" s="42"/>
      <c r="D234" s="42"/>
      <c r="E234" s="42"/>
      <c r="F234" s="339" t="s">
        <v>15</v>
      </c>
      <c r="G234" s="59"/>
      <c r="H234" s="340">
        <v>0</v>
      </c>
    </row>
    <row r="235" spans="2:8" ht="15.75" customHeight="1">
      <c r="B235" s="42" t="s">
        <v>156</v>
      </c>
      <c r="C235" s="42"/>
      <c r="D235" s="42"/>
      <c r="E235" s="42"/>
      <c r="F235" s="339" t="s">
        <v>15</v>
      </c>
      <c r="G235" s="59"/>
      <c r="H235" s="340">
        <f>H221</f>
        <v>0</v>
      </c>
    </row>
    <row r="236" spans="2:8" ht="15.75" customHeight="1">
      <c r="B236" s="42" t="s">
        <v>154</v>
      </c>
      <c r="C236" s="42"/>
      <c r="D236" s="42"/>
      <c r="E236" s="42"/>
      <c r="F236" s="339" t="s">
        <v>15</v>
      </c>
      <c r="G236" s="59"/>
      <c r="H236" s="340">
        <f>H229</f>
        <v>0</v>
      </c>
    </row>
    <row r="237" spans="2:8" ht="15.75" customHeight="1">
      <c r="B237" s="42" t="s">
        <v>157</v>
      </c>
      <c r="C237" s="42"/>
      <c r="D237" s="42"/>
      <c r="E237" s="42"/>
      <c r="F237" s="339" t="s">
        <v>15</v>
      </c>
      <c r="G237" s="59"/>
      <c r="H237" s="340">
        <v>0</v>
      </c>
    </row>
    <row r="238" spans="2:8" ht="15.75" customHeight="1">
      <c r="B238" s="42" t="s">
        <v>287</v>
      </c>
      <c r="C238" s="42"/>
      <c r="D238" s="42"/>
      <c r="E238" s="42"/>
      <c r="F238" s="339" t="s">
        <v>15</v>
      </c>
      <c r="G238" s="59"/>
      <c r="H238" s="340">
        <v>0</v>
      </c>
    </row>
    <row r="239" spans="2:8" ht="15.75" customHeight="1">
      <c r="B239" s="341" t="s">
        <v>6</v>
      </c>
      <c r="C239" s="341"/>
      <c r="D239" s="341"/>
      <c r="E239" s="341"/>
      <c r="F239" s="342" t="s">
        <v>15</v>
      </c>
      <c r="G239" s="479"/>
      <c r="H239" s="343">
        <v>0</v>
      </c>
    </row>
    <row r="240" spans="2:8" ht="15.75" customHeight="1">
      <c r="B240" s="42" t="s">
        <v>161</v>
      </c>
      <c r="C240" s="42"/>
      <c r="D240" s="42"/>
      <c r="E240" s="42"/>
      <c r="F240" s="339" t="s">
        <v>15</v>
      </c>
      <c r="G240" s="59"/>
      <c r="H240" s="344">
        <f>SUM(H234:H239)</f>
        <v>0</v>
      </c>
    </row>
    <row r="241" spans="1:8" s="169" customFormat="1" ht="12.75">
      <c r="A241" s="265"/>
      <c r="F241" s="266"/>
      <c r="G241" s="266"/>
      <c r="H241" s="267"/>
    </row>
    <row r="242" spans="1:8" s="169" customFormat="1" ht="12.75">
      <c r="A242" s="265"/>
      <c r="F242" s="266"/>
      <c r="G242" s="266"/>
      <c r="H242" s="267"/>
    </row>
    <row r="243" spans="1:5" ht="15.75">
      <c r="A243" s="531" t="s">
        <v>23</v>
      </c>
      <c r="B243" s="557" t="s">
        <v>316</v>
      </c>
      <c r="C243" s="557"/>
      <c r="D243" s="557"/>
      <c r="E243" s="4"/>
    </row>
    <row r="245" spans="2:8" ht="15.75" customHeight="1">
      <c r="B245" s="42" t="s">
        <v>213</v>
      </c>
      <c r="C245" s="42"/>
      <c r="D245" s="42"/>
      <c r="E245" s="42"/>
      <c r="F245" s="339" t="s">
        <v>15</v>
      </c>
      <c r="G245" s="59"/>
      <c r="H245" s="340">
        <f>H210</f>
        <v>0</v>
      </c>
    </row>
    <row r="246" spans="2:8" ht="15.75" customHeight="1">
      <c r="B246" s="42" t="s">
        <v>162</v>
      </c>
      <c r="C246" s="42"/>
      <c r="D246" s="42"/>
      <c r="E246" s="42"/>
      <c r="F246" s="339" t="s">
        <v>15</v>
      </c>
      <c r="G246" s="59"/>
      <c r="H246" s="340">
        <f>H240</f>
        <v>0</v>
      </c>
    </row>
    <row r="247" spans="2:8" ht="15.75" customHeight="1">
      <c r="B247" s="341" t="s">
        <v>163</v>
      </c>
      <c r="C247" s="341"/>
      <c r="D247" s="341"/>
      <c r="E247" s="341"/>
      <c r="F247" s="342" t="s">
        <v>15</v>
      </c>
      <c r="G247" s="479"/>
      <c r="H247" s="343">
        <v>0</v>
      </c>
    </row>
    <row r="248" spans="2:8" ht="15.75" customHeight="1" thickBot="1">
      <c r="B248" s="530"/>
      <c r="C248" s="530"/>
      <c r="D248" s="530"/>
      <c r="E248" s="530"/>
      <c r="F248" s="370"/>
      <c r="G248" s="693"/>
      <c r="H248" s="346"/>
    </row>
    <row r="249" spans="1:8" ht="18" customHeight="1" thickBot="1" thickTop="1">
      <c r="A249" s="531" t="s">
        <v>24</v>
      </c>
      <c r="B249" s="694" t="s">
        <v>214</v>
      </c>
      <c r="C249" s="731"/>
      <c r="D249" s="732"/>
      <c r="E249" s="732"/>
      <c r="F249" s="733" t="s">
        <v>15</v>
      </c>
      <c r="G249" s="695"/>
      <c r="H249" s="696">
        <f>SUM(H245:H248)</f>
        <v>0</v>
      </c>
    </row>
    <row r="252" spans="1:8" s="169" customFormat="1" ht="12.75">
      <c r="A252" s="265"/>
      <c r="D252" s="65" t="s">
        <v>92</v>
      </c>
      <c r="E252" s="65"/>
      <c r="F252" s="266"/>
      <c r="G252" s="266"/>
      <c r="H252" s="267"/>
    </row>
    <row r="253" spans="1:8" s="169" customFormat="1" ht="12.75">
      <c r="A253" s="265"/>
      <c r="D253" s="65"/>
      <c r="E253" s="65"/>
      <c r="F253" s="266"/>
      <c r="G253" s="266"/>
      <c r="H253" s="267"/>
    </row>
    <row r="255" spans="1:8" ht="18">
      <c r="A255" s="167" t="s">
        <v>110</v>
      </c>
      <c r="B255" s="168" t="s">
        <v>341</v>
      </c>
      <c r="C255" s="335" t="s">
        <v>342</v>
      </c>
      <c r="E255" s="333"/>
      <c r="G255" s="335"/>
      <c r="H255" s="334"/>
    </row>
    <row r="256" spans="1:8" s="169" customFormat="1" ht="12.75">
      <c r="A256" s="697"/>
      <c r="B256" s="698"/>
      <c r="C256" s="699"/>
      <c r="E256" s="698"/>
      <c r="F256" s="266"/>
      <c r="G256" s="699"/>
      <c r="H256" s="700"/>
    </row>
    <row r="257" spans="1:8" ht="15.75">
      <c r="A257" s="153"/>
      <c r="B257" s="356" t="s">
        <v>300</v>
      </c>
      <c r="C257" s="485" t="s">
        <v>311</v>
      </c>
      <c r="D257" s="490" t="s">
        <v>306</v>
      </c>
      <c r="E257" s="491" t="s">
        <v>307</v>
      </c>
      <c r="F257" s="492" t="s">
        <v>308</v>
      </c>
      <c r="G257" s="491" t="s">
        <v>309</v>
      </c>
      <c r="H257" s="507" t="s">
        <v>310</v>
      </c>
    </row>
    <row r="258" spans="1:8" ht="15.75">
      <c r="A258" s="353" t="s">
        <v>1</v>
      </c>
      <c r="B258" s="354" t="s">
        <v>2</v>
      </c>
      <c r="C258" s="486" t="s">
        <v>305</v>
      </c>
      <c r="D258" s="482"/>
      <c r="E258" s="351"/>
      <c r="F258" s="352"/>
      <c r="G258" s="351"/>
      <c r="H258" s="274"/>
    </row>
    <row r="259" spans="1:8" ht="12.75">
      <c r="A259" s="154"/>
      <c r="B259" s="3"/>
      <c r="C259" s="487"/>
      <c r="D259" s="375"/>
      <c r="E259" s="19"/>
      <c r="F259" s="16"/>
      <c r="G259" s="140"/>
      <c r="H259" s="508"/>
    </row>
    <row r="260" spans="1:8" ht="12.75">
      <c r="A260" s="154"/>
      <c r="B260" s="3"/>
      <c r="C260" s="488" t="s">
        <v>15</v>
      </c>
      <c r="D260" s="483" t="s">
        <v>15</v>
      </c>
      <c r="E260" s="481" t="s">
        <v>15</v>
      </c>
      <c r="F260" s="481" t="s">
        <v>15</v>
      </c>
      <c r="G260" s="481" t="s">
        <v>15</v>
      </c>
      <c r="H260" s="481" t="s">
        <v>15</v>
      </c>
    </row>
    <row r="261" spans="1:8" ht="15.75">
      <c r="A261" s="531" t="s">
        <v>3</v>
      </c>
      <c r="B261" s="532" t="s">
        <v>12</v>
      </c>
      <c r="C261" s="493"/>
      <c r="D261" s="376"/>
      <c r="E261" s="480"/>
      <c r="F261" s="34"/>
      <c r="G261" s="480"/>
      <c r="H261" s="23"/>
    </row>
    <row r="262" spans="1:8" ht="12.75">
      <c r="A262" s="154"/>
      <c r="B262" s="3"/>
      <c r="C262" s="494"/>
      <c r="D262" s="377"/>
      <c r="E262" s="21"/>
      <c r="F262" s="16"/>
      <c r="G262" s="140"/>
      <c r="H262" s="508"/>
    </row>
    <row r="263" spans="1:8" ht="15.75" customHeight="1">
      <c r="A263" s="155"/>
      <c r="B263" s="52" t="s">
        <v>27</v>
      </c>
      <c r="C263" s="495">
        <v>0</v>
      </c>
      <c r="D263" s="424">
        <v>0</v>
      </c>
      <c r="E263" s="60">
        <v>0</v>
      </c>
      <c r="F263" s="53">
        <v>0</v>
      </c>
      <c r="G263" s="141">
        <v>0</v>
      </c>
      <c r="H263" s="509">
        <v>0</v>
      </c>
    </row>
    <row r="264" spans="1:8" ht="15.75" customHeight="1">
      <c r="A264" s="155"/>
      <c r="B264" s="52" t="s">
        <v>26</v>
      </c>
      <c r="C264" s="495">
        <v>0</v>
      </c>
      <c r="D264" s="424">
        <v>0</v>
      </c>
      <c r="E264" s="60">
        <v>0</v>
      </c>
      <c r="F264" s="53">
        <v>0</v>
      </c>
      <c r="G264" s="141">
        <v>0</v>
      </c>
      <c r="H264" s="509">
        <v>0</v>
      </c>
    </row>
    <row r="265" spans="1:8" ht="15.75" customHeight="1">
      <c r="A265" s="155"/>
      <c r="B265" s="52" t="s">
        <v>94</v>
      </c>
      <c r="C265" s="495">
        <v>0</v>
      </c>
      <c r="D265" s="484">
        <v>0</v>
      </c>
      <c r="E265" s="149">
        <v>0</v>
      </c>
      <c r="F265" s="55">
        <v>0</v>
      </c>
      <c r="G265" s="142">
        <v>0</v>
      </c>
      <c r="H265" s="510">
        <v>0</v>
      </c>
    </row>
    <row r="266" spans="1:8" ht="15.75" customHeight="1">
      <c r="A266" s="155"/>
      <c r="B266" s="52" t="s">
        <v>6</v>
      </c>
      <c r="C266" s="495">
        <v>0</v>
      </c>
      <c r="D266" s="424">
        <v>0</v>
      </c>
      <c r="E266" s="60">
        <v>0</v>
      </c>
      <c r="F266" s="53">
        <v>0</v>
      </c>
      <c r="G266" s="141">
        <v>0</v>
      </c>
      <c r="H266" s="509">
        <v>0</v>
      </c>
    </row>
    <row r="267" spans="1:8" ht="12.75">
      <c r="A267" s="156"/>
      <c r="B267" s="25" t="s">
        <v>4</v>
      </c>
      <c r="C267" s="496"/>
      <c r="D267" s="380"/>
      <c r="E267" s="26"/>
      <c r="F267" s="32" t="s">
        <v>4</v>
      </c>
      <c r="G267" s="143"/>
      <c r="H267" s="511"/>
    </row>
    <row r="268" spans="1:8" ht="15.75">
      <c r="A268" s="533"/>
      <c r="B268" s="534" t="s">
        <v>18</v>
      </c>
      <c r="C268" s="565">
        <f>SUM(C263:C267)</f>
        <v>0</v>
      </c>
      <c r="D268" s="536">
        <f>SUM(D263:D267)</f>
        <v>0</v>
      </c>
      <c r="E268" s="566"/>
      <c r="F268" s="567">
        <f>SUM(F263:F266)</f>
        <v>0</v>
      </c>
      <c r="G268" s="567"/>
      <c r="H268" s="568">
        <f>SUM(H263:H266)</f>
        <v>0</v>
      </c>
    </row>
    <row r="269" spans="1:8" ht="12.75">
      <c r="A269" s="157"/>
      <c r="B269" s="27"/>
      <c r="C269" s="497"/>
      <c r="D269" s="381"/>
      <c r="E269" s="28"/>
      <c r="F269" s="29"/>
      <c r="G269" s="45"/>
      <c r="H269" s="512"/>
    </row>
    <row r="270" spans="1:8" ht="15.75">
      <c r="A270" s="533" t="s">
        <v>5</v>
      </c>
      <c r="B270" s="534" t="s">
        <v>11</v>
      </c>
      <c r="C270" s="498"/>
      <c r="D270" s="382"/>
      <c r="E270" s="35"/>
      <c r="F270" s="36"/>
      <c r="G270" s="144"/>
      <c r="H270" s="513"/>
    </row>
    <row r="271" spans="1:8" ht="12.75">
      <c r="A271" s="157"/>
      <c r="B271" s="27"/>
      <c r="C271" s="497"/>
      <c r="D271" s="381"/>
      <c r="E271" s="28"/>
      <c r="F271" s="29"/>
      <c r="G271" s="45"/>
      <c r="H271" s="512"/>
    </row>
    <row r="272" spans="1:8" ht="15.75" customHeight="1">
      <c r="A272" s="158"/>
      <c r="B272" s="42" t="s">
        <v>8</v>
      </c>
      <c r="C272" s="499">
        <v>0</v>
      </c>
      <c r="D272" s="424">
        <v>0</v>
      </c>
      <c r="E272" s="60">
        <v>0</v>
      </c>
      <c r="F272" s="53">
        <v>0</v>
      </c>
      <c r="G272" s="141">
        <v>0</v>
      </c>
      <c r="H272" s="509">
        <v>0</v>
      </c>
    </row>
    <row r="273" spans="1:8" ht="15.75" customHeight="1">
      <c r="A273" s="158"/>
      <c r="B273" s="42" t="s">
        <v>29</v>
      </c>
      <c r="C273" s="499">
        <v>0</v>
      </c>
      <c r="D273" s="424">
        <v>0</v>
      </c>
      <c r="E273" s="60">
        <v>0</v>
      </c>
      <c r="F273" s="53">
        <v>0</v>
      </c>
      <c r="G273" s="141">
        <v>0</v>
      </c>
      <c r="H273" s="509">
        <v>0</v>
      </c>
    </row>
    <row r="274" spans="1:8" ht="15.75" customHeight="1">
      <c r="A274" s="158"/>
      <c r="B274" s="42" t="s">
        <v>30</v>
      </c>
      <c r="C274" s="499">
        <v>0</v>
      </c>
      <c r="D274" s="424">
        <v>0</v>
      </c>
      <c r="E274" s="60">
        <v>0</v>
      </c>
      <c r="F274" s="53">
        <v>0</v>
      </c>
      <c r="G274" s="141">
        <v>0</v>
      </c>
      <c r="H274" s="509">
        <v>0</v>
      </c>
    </row>
    <row r="275" spans="1:8" ht="15.75" customHeight="1">
      <c r="A275" s="158"/>
      <c r="B275" s="42" t="s">
        <v>31</v>
      </c>
      <c r="C275" s="499">
        <v>0</v>
      </c>
      <c r="D275" s="424">
        <v>0</v>
      </c>
      <c r="E275" s="60">
        <v>0</v>
      </c>
      <c r="F275" s="53">
        <v>0</v>
      </c>
      <c r="G275" s="141">
        <v>0</v>
      </c>
      <c r="H275" s="509">
        <v>0</v>
      </c>
    </row>
    <row r="276" spans="1:8" ht="15.75" customHeight="1">
      <c r="A276" s="158"/>
      <c r="B276" s="42" t="s">
        <v>32</v>
      </c>
      <c r="C276" s="499">
        <v>0</v>
      </c>
      <c r="D276" s="424">
        <v>0</v>
      </c>
      <c r="E276" s="60">
        <v>0</v>
      </c>
      <c r="F276" s="53">
        <v>0</v>
      </c>
      <c r="G276" s="141">
        <v>0</v>
      </c>
      <c r="H276" s="509">
        <v>0</v>
      </c>
    </row>
    <row r="277" spans="1:8" ht="15.75" customHeight="1">
      <c r="A277" s="158"/>
      <c r="B277" s="42" t="s">
        <v>33</v>
      </c>
      <c r="C277" s="499">
        <v>0</v>
      </c>
      <c r="D277" s="424">
        <v>0</v>
      </c>
      <c r="E277" s="60">
        <v>0</v>
      </c>
      <c r="F277" s="53">
        <v>0</v>
      </c>
      <c r="G277" s="141">
        <v>0</v>
      </c>
      <c r="H277" s="509">
        <v>0</v>
      </c>
    </row>
    <row r="278" spans="1:8" ht="15.75" customHeight="1">
      <c r="A278" s="158"/>
      <c r="B278" s="42" t="s">
        <v>34</v>
      </c>
      <c r="C278" s="499">
        <v>0</v>
      </c>
      <c r="D278" s="424">
        <v>0</v>
      </c>
      <c r="E278" s="60">
        <v>0</v>
      </c>
      <c r="F278" s="53">
        <v>0</v>
      </c>
      <c r="G278" s="141">
        <v>0</v>
      </c>
      <c r="H278" s="509">
        <v>0</v>
      </c>
    </row>
    <row r="279" spans="1:8" ht="15.75" customHeight="1">
      <c r="A279" s="158"/>
      <c r="B279" s="42" t="s">
        <v>35</v>
      </c>
      <c r="C279" s="499">
        <v>0</v>
      </c>
      <c r="D279" s="424">
        <v>0</v>
      </c>
      <c r="E279" s="60">
        <v>0</v>
      </c>
      <c r="F279" s="53">
        <v>0</v>
      </c>
      <c r="G279" s="141">
        <v>0</v>
      </c>
      <c r="H279" s="509">
        <v>0</v>
      </c>
    </row>
    <row r="280" spans="1:8" ht="15.75" customHeight="1">
      <c r="A280" s="158"/>
      <c r="B280" s="42" t="s">
        <v>159</v>
      </c>
      <c r="C280" s="499">
        <v>0</v>
      </c>
      <c r="D280" s="424">
        <v>0</v>
      </c>
      <c r="E280" s="60">
        <v>0</v>
      </c>
      <c r="F280" s="53">
        <v>0</v>
      </c>
      <c r="G280" s="141">
        <v>0</v>
      </c>
      <c r="H280" s="509">
        <v>0</v>
      </c>
    </row>
    <row r="281" spans="1:8" ht="15.75" customHeight="1">
      <c r="A281" s="158"/>
      <c r="B281" s="42" t="s">
        <v>158</v>
      </c>
      <c r="C281" s="499">
        <v>0</v>
      </c>
      <c r="D281" s="484">
        <v>0</v>
      </c>
      <c r="E281" s="149">
        <v>0</v>
      </c>
      <c r="F281" s="149">
        <v>0</v>
      </c>
      <c r="G281" s="149">
        <v>0</v>
      </c>
      <c r="H281" s="165">
        <v>0</v>
      </c>
    </row>
    <row r="282" spans="1:8" ht="15.75" customHeight="1">
      <c r="A282" s="158"/>
      <c r="B282" s="42" t="s">
        <v>287</v>
      </c>
      <c r="C282" s="499">
        <v>0</v>
      </c>
      <c r="D282" s="484">
        <v>0</v>
      </c>
      <c r="E282" s="149">
        <v>0</v>
      </c>
      <c r="F282" s="149">
        <v>0</v>
      </c>
      <c r="G282" s="355">
        <v>0</v>
      </c>
      <c r="H282" s="165">
        <v>0</v>
      </c>
    </row>
    <row r="283" spans="1:8" ht="15.75" customHeight="1">
      <c r="A283" s="158"/>
      <c r="B283" s="42" t="s">
        <v>36</v>
      </c>
      <c r="C283" s="499">
        <v>0</v>
      </c>
      <c r="D283" s="484">
        <v>0</v>
      </c>
      <c r="E283" s="149">
        <v>0</v>
      </c>
      <c r="F283" s="55">
        <v>0</v>
      </c>
      <c r="G283" s="142">
        <v>0</v>
      </c>
      <c r="H283" s="510">
        <v>0</v>
      </c>
    </row>
    <row r="284" spans="1:8" ht="12.75">
      <c r="A284" s="159"/>
      <c r="B284" s="30"/>
      <c r="C284" s="500"/>
      <c r="D284" s="385"/>
      <c r="E284" s="31"/>
      <c r="F284" s="41"/>
      <c r="G284" s="46"/>
      <c r="H284" s="514"/>
    </row>
    <row r="285" spans="1:8" ht="15">
      <c r="A285" s="541"/>
      <c r="B285" s="534" t="s">
        <v>19</v>
      </c>
      <c r="C285" s="569">
        <f aca="true" t="shared" si="0" ref="C285:H285">SUM(C272:C283)</f>
        <v>0</v>
      </c>
      <c r="D285" s="542">
        <f t="shared" si="0"/>
        <v>0</v>
      </c>
      <c r="E285" s="543">
        <f t="shared" si="0"/>
        <v>0</v>
      </c>
      <c r="F285" s="543">
        <f t="shared" si="0"/>
        <v>0</v>
      </c>
      <c r="G285" s="543">
        <f t="shared" si="0"/>
        <v>0</v>
      </c>
      <c r="H285" s="570">
        <f t="shared" si="0"/>
        <v>0</v>
      </c>
    </row>
    <row r="286" spans="1:8" ht="12.75">
      <c r="A286" s="160"/>
      <c r="B286" s="38"/>
      <c r="C286" s="501"/>
      <c r="D286" s="386"/>
      <c r="E286" s="44"/>
      <c r="F286" s="44"/>
      <c r="G286" s="44"/>
      <c r="H286" s="40"/>
    </row>
    <row r="287" spans="1:8" ht="15.75">
      <c r="A287" s="161" t="s">
        <v>13</v>
      </c>
      <c r="B287" s="4" t="s">
        <v>22</v>
      </c>
      <c r="C287" s="503">
        <f aca="true" t="shared" si="1" ref="C287:H287">C268-C285</f>
        <v>0</v>
      </c>
      <c r="D287" s="387">
        <f t="shared" si="1"/>
        <v>0</v>
      </c>
      <c r="E287" s="57">
        <f t="shared" si="1"/>
        <v>0</v>
      </c>
      <c r="F287" s="57">
        <f t="shared" si="1"/>
        <v>0</v>
      </c>
      <c r="G287" s="57">
        <f t="shared" si="1"/>
        <v>0</v>
      </c>
      <c r="H287" s="150">
        <f t="shared" si="1"/>
        <v>0</v>
      </c>
    </row>
    <row r="288" spans="1:8" ht="12.75">
      <c r="A288" s="157"/>
      <c r="B288" s="27"/>
      <c r="C288" s="497"/>
      <c r="D288" s="381"/>
      <c r="E288" s="360"/>
      <c r="F288" s="45"/>
      <c r="G288" s="45"/>
      <c r="H288" s="512"/>
    </row>
    <row r="289" spans="1:8" ht="15.75" customHeight="1">
      <c r="A289" s="158"/>
      <c r="B289" s="42" t="s">
        <v>37</v>
      </c>
      <c r="C289" s="499">
        <v>0</v>
      </c>
      <c r="D289" s="424">
        <v>0</v>
      </c>
      <c r="E289" s="365">
        <v>0</v>
      </c>
      <c r="F289" s="141">
        <v>0</v>
      </c>
      <c r="G289" s="141">
        <v>0</v>
      </c>
      <c r="H289" s="509">
        <v>0</v>
      </c>
    </row>
    <row r="290" spans="1:8" ht="15.75" customHeight="1">
      <c r="A290" s="158"/>
      <c r="B290" s="42" t="s">
        <v>109</v>
      </c>
      <c r="C290" s="499">
        <v>0</v>
      </c>
      <c r="D290" s="424">
        <v>0</v>
      </c>
      <c r="E290" s="365">
        <v>0</v>
      </c>
      <c r="F290" s="141">
        <v>0</v>
      </c>
      <c r="G290" s="141">
        <v>0</v>
      </c>
      <c r="H290" s="509">
        <v>0</v>
      </c>
    </row>
    <row r="291" spans="1:8" ht="15.75" customHeight="1">
      <c r="A291" s="158"/>
      <c r="B291" s="42" t="s">
        <v>38</v>
      </c>
      <c r="C291" s="499">
        <v>0</v>
      </c>
      <c r="D291" s="424">
        <v>0</v>
      </c>
      <c r="E291" s="365">
        <v>0</v>
      </c>
      <c r="F291" s="141">
        <v>0</v>
      </c>
      <c r="G291" s="141">
        <v>0</v>
      </c>
      <c r="H291" s="509">
        <v>0</v>
      </c>
    </row>
    <row r="292" spans="1:8" ht="12.75">
      <c r="A292" s="159"/>
      <c r="B292" s="30"/>
      <c r="C292" s="500"/>
      <c r="D292" s="385"/>
      <c r="E292" s="363"/>
      <c r="F292" s="46"/>
      <c r="G292" s="46"/>
      <c r="H292" s="514"/>
    </row>
    <row r="293" spans="1:8" ht="15.75">
      <c r="A293" s="162" t="s">
        <v>23</v>
      </c>
      <c r="B293" s="61" t="s">
        <v>25</v>
      </c>
      <c r="C293" s="504">
        <f aca="true" t="shared" si="2" ref="C293:H293">SUM(C287:C291)</f>
        <v>0</v>
      </c>
      <c r="D293" s="389">
        <f t="shared" si="2"/>
        <v>0</v>
      </c>
      <c r="E293" s="62">
        <f t="shared" si="2"/>
        <v>0</v>
      </c>
      <c r="F293" s="62">
        <f t="shared" si="2"/>
        <v>0</v>
      </c>
      <c r="G293" s="62">
        <f t="shared" si="2"/>
        <v>0</v>
      </c>
      <c r="H293" s="151">
        <f t="shared" si="2"/>
        <v>0</v>
      </c>
    </row>
    <row r="294" spans="1:8" ht="12.75">
      <c r="A294" s="160"/>
      <c r="B294" s="38"/>
      <c r="C294" s="501"/>
      <c r="D294" s="390"/>
      <c r="E294" s="39"/>
      <c r="F294" s="37"/>
      <c r="G294" s="44"/>
      <c r="H294" s="40"/>
    </row>
    <row r="295" spans="1:8" ht="15.75" customHeight="1">
      <c r="A295" s="163"/>
      <c r="B295" s="6"/>
      <c r="C295" s="502"/>
      <c r="D295" s="391"/>
      <c r="E295" s="17"/>
      <c r="F295" s="43"/>
      <c r="G295" s="145"/>
      <c r="H295" s="9"/>
    </row>
    <row r="296" spans="1:8" ht="15.75" customHeight="1">
      <c r="A296" s="155"/>
      <c r="B296" s="52" t="s">
        <v>17</v>
      </c>
      <c r="C296" s="495">
        <v>0</v>
      </c>
      <c r="D296" s="392">
        <v>0</v>
      </c>
      <c r="E296" s="53">
        <v>0</v>
      </c>
      <c r="F296" s="60">
        <f>D298</f>
        <v>0</v>
      </c>
      <c r="G296" s="60">
        <v>0</v>
      </c>
      <c r="H296" s="54">
        <f>F298</f>
        <v>0</v>
      </c>
    </row>
    <row r="297" spans="1:8" ht="12.75">
      <c r="A297" s="156"/>
      <c r="B297" s="25"/>
      <c r="C297" s="496"/>
      <c r="D297" s="393"/>
      <c r="E297" s="32"/>
      <c r="F297" s="26"/>
      <c r="G297" s="146"/>
      <c r="H297" s="33"/>
    </row>
    <row r="298" spans="1:8" ht="18" customHeight="1">
      <c r="A298" s="531" t="s">
        <v>24</v>
      </c>
      <c r="B298" s="557" t="s">
        <v>20</v>
      </c>
      <c r="C298" s="571">
        <f aca="true" t="shared" si="3" ref="C298:H298">SUM(C293:C296)</f>
        <v>0</v>
      </c>
      <c r="D298" s="549">
        <f t="shared" si="3"/>
        <v>0</v>
      </c>
      <c r="E298" s="572">
        <f t="shared" si="3"/>
        <v>0</v>
      </c>
      <c r="F298" s="572">
        <f t="shared" si="3"/>
        <v>0</v>
      </c>
      <c r="G298" s="572">
        <f t="shared" si="3"/>
        <v>0</v>
      </c>
      <c r="H298" s="573">
        <f t="shared" si="3"/>
        <v>0</v>
      </c>
    </row>
    <row r="299" spans="1:8" ht="12.75">
      <c r="A299" s="164"/>
      <c r="B299" s="13"/>
      <c r="C299" s="489"/>
      <c r="D299" s="394"/>
      <c r="E299" s="20"/>
      <c r="F299" s="18"/>
      <c r="G299" s="147"/>
      <c r="H299" s="277"/>
    </row>
    <row r="300" spans="6:8" ht="12.75">
      <c r="F300"/>
      <c r="G300"/>
      <c r="H300"/>
    </row>
    <row r="305" spans="1:7" ht="18">
      <c r="A305" s="271" t="s">
        <v>178</v>
      </c>
      <c r="B305" s="272" t="s">
        <v>343</v>
      </c>
      <c r="C305" s="332" t="s">
        <v>345</v>
      </c>
      <c r="E305" s="273"/>
      <c r="F305" s="273"/>
      <c r="G305" s="8"/>
    </row>
    <row r="306" spans="1:7" ht="12.75">
      <c r="A306" s="169"/>
      <c r="B306" s="169"/>
      <c r="C306" s="169"/>
      <c r="D306" s="266"/>
      <c r="E306" s="267"/>
      <c r="F306" s="267"/>
      <c r="G306" s="267"/>
    </row>
    <row r="307" spans="1:8" ht="15.75">
      <c r="A307" s="517"/>
      <c r="B307" s="356" t="s">
        <v>165</v>
      </c>
      <c r="C307" s="708" t="s">
        <v>311</v>
      </c>
      <c r="D307" s="490" t="s">
        <v>306</v>
      </c>
      <c r="E307" s="491" t="s">
        <v>307</v>
      </c>
      <c r="F307" s="492" t="s">
        <v>308</v>
      </c>
      <c r="G307" s="491" t="s">
        <v>309</v>
      </c>
      <c r="H307" s="507" t="s">
        <v>310</v>
      </c>
    </row>
    <row r="308" spans="1:8" ht="15.75">
      <c r="A308" s="354" t="s">
        <v>201</v>
      </c>
      <c r="B308" s="516" t="s">
        <v>199</v>
      </c>
      <c r="C308" s="709" t="s">
        <v>305</v>
      </c>
      <c r="D308" s="701"/>
      <c r="E308" s="274"/>
      <c r="F308" s="274"/>
      <c r="G308" s="274"/>
      <c r="H308" s="515"/>
    </row>
    <row r="309" spans="1:8" ht="12.75">
      <c r="A309" s="169"/>
      <c r="B309" s="169"/>
      <c r="C309" s="710"/>
      <c r="D309" s="702"/>
      <c r="E309" s="275"/>
      <c r="F309" s="275"/>
      <c r="G309" s="275"/>
      <c r="H309" s="276"/>
    </row>
    <row r="310" spans="1:8" ht="15.75" thickBot="1">
      <c r="A310" s="170"/>
      <c r="B310" s="574" t="s">
        <v>213</v>
      </c>
      <c r="C310" s="722">
        <v>0</v>
      </c>
      <c r="D310" s="723">
        <f>C344</f>
        <v>0</v>
      </c>
      <c r="E310" s="724">
        <f>D344</f>
        <v>0</v>
      </c>
      <c r="F310" s="724">
        <f>E344</f>
        <v>0</v>
      </c>
      <c r="G310" s="724">
        <f>F344</f>
        <v>0</v>
      </c>
      <c r="H310" s="575">
        <v>0</v>
      </c>
    </row>
    <row r="311" spans="1:8" s="169" customFormat="1" ht="12.75">
      <c r="A311" s="65"/>
      <c r="B311" s="65"/>
      <c r="C311" s="719"/>
      <c r="D311" s="720"/>
      <c r="E311" s="721"/>
      <c r="F311" s="721"/>
      <c r="G311" s="721"/>
      <c r="H311" s="275"/>
    </row>
    <row r="312" spans="3:8" s="169" customFormat="1" ht="12.75">
      <c r="C312" s="710"/>
      <c r="D312" s="702"/>
      <c r="E312" s="275"/>
      <c r="F312" s="275"/>
      <c r="G312" s="275"/>
      <c r="H312" s="275"/>
    </row>
    <row r="313" spans="1:8" ht="15.75">
      <c r="A313" s="531" t="s">
        <v>177</v>
      </c>
      <c r="B313" s="554" t="s">
        <v>335</v>
      </c>
      <c r="C313" s="713"/>
      <c r="D313" s="703"/>
      <c r="E313" s="276"/>
      <c r="F313" s="276"/>
      <c r="G313" s="276"/>
      <c r="H313" s="505"/>
    </row>
    <row r="314" spans="1:8" ht="14.25">
      <c r="A314"/>
      <c r="C314" s="712"/>
      <c r="D314" s="465"/>
      <c r="E314" s="276"/>
      <c r="F314" s="276"/>
      <c r="G314" s="276"/>
      <c r="H314" s="505"/>
    </row>
    <row r="315" spans="1:8" ht="15.75" customHeight="1">
      <c r="A315" s="42"/>
      <c r="B315" s="338" t="s">
        <v>16</v>
      </c>
      <c r="C315" s="714"/>
      <c r="D315" s="452"/>
      <c r="E315" s="56"/>
      <c r="F315" s="56"/>
      <c r="G315" s="56"/>
      <c r="H315" s="505"/>
    </row>
    <row r="316" spans="1:8" ht="15.75" customHeight="1">
      <c r="A316" s="42"/>
      <c r="B316" s="42" t="s">
        <v>166</v>
      </c>
      <c r="C316" s="499">
        <v>0</v>
      </c>
      <c r="D316" s="452">
        <v>0</v>
      </c>
      <c r="E316" s="56">
        <v>0</v>
      </c>
      <c r="F316" s="56">
        <v>0</v>
      </c>
      <c r="G316" s="56">
        <v>0</v>
      </c>
      <c r="H316" s="505">
        <v>0</v>
      </c>
    </row>
    <row r="317" spans="1:8" ht="15.75" customHeight="1">
      <c r="A317" s="42"/>
      <c r="B317" s="42" t="s">
        <v>170</v>
      </c>
      <c r="C317" s="499">
        <v>0</v>
      </c>
      <c r="D317" s="452">
        <v>0</v>
      </c>
      <c r="E317" s="56">
        <v>0</v>
      </c>
      <c r="F317" s="56">
        <v>0</v>
      </c>
      <c r="G317" s="56">
        <v>0</v>
      </c>
      <c r="H317" s="505">
        <v>0</v>
      </c>
    </row>
    <row r="318" spans="1:8" ht="15.75" customHeight="1">
      <c r="A318" s="341"/>
      <c r="B318" s="341" t="s">
        <v>39</v>
      </c>
      <c r="C318" s="715">
        <v>0</v>
      </c>
      <c r="D318" s="704">
        <v>0</v>
      </c>
      <c r="E318" s="357">
        <v>0</v>
      </c>
      <c r="F318" s="357">
        <v>0</v>
      </c>
      <c r="G318" s="357">
        <v>0</v>
      </c>
      <c r="H318" s="506">
        <v>0</v>
      </c>
    </row>
    <row r="319" spans="1:8" ht="15.75" customHeight="1">
      <c r="A319" s="42"/>
      <c r="B319" s="42" t="s">
        <v>167</v>
      </c>
      <c r="C319" s="499">
        <f aca="true" t="shared" si="4" ref="C319:H319">SUM(C316:C318)</f>
        <v>0</v>
      </c>
      <c r="D319" s="441">
        <f t="shared" si="4"/>
        <v>0</v>
      </c>
      <c r="E319" s="56">
        <f t="shared" si="4"/>
        <v>0</v>
      </c>
      <c r="F319" s="56">
        <f t="shared" si="4"/>
        <v>0</v>
      </c>
      <c r="G319" s="56">
        <f t="shared" si="4"/>
        <v>0</v>
      </c>
      <c r="H319" s="56">
        <f t="shared" si="4"/>
        <v>0</v>
      </c>
    </row>
    <row r="320" spans="1:8" ht="15.75" customHeight="1">
      <c r="A320" s="42"/>
      <c r="B320" s="42"/>
      <c r="C320" s="499"/>
      <c r="D320" s="452"/>
      <c r="E320" s="56"/>
      <c r="F320" s="56"/>
      <c r="G320" s="56"/>
      <c r="H320" s="505"/>
    </row>
    <row r="321" spans="1:8" ht="15.75" customHeight="1">
      <c r="A321" s="42"/>
      <c r="B321" s="338" t="s">
        <v>149</v>
      </c>
      <c r="C321" s="499"/>
      <c r="D321" s="452"/>
      <c r="E321" s="56"/>
      <c r="F321" s="56"/>
      <c r="G321" s="56"/>
      <c r="H321" s="505"/>
    </row>
    <row r="322" spans="1:8" ht="15.75" customHeight="1">
      <c r="A322" s="42"/>
      <c r="B322" s="42" t="s">
        <v>171</v>
      </c>
      <c r="C322" s="499">
        <v>0</v>
      </c>
      <c r="D322" s="441">
        <v>0</v>
      </c>
      <c r="E322" s="56">
        <v>0</v>
      </c>
      <c r="F322" s="56">
        <v>0</v>
      </c>
      <c r="G322" s="56">
        <v>0</v>
      </c>
      <c r="H322" s="505">
        <v>0</v>
      </c>
    </row>
    <row r="323" spans="1:8" ht="15.75" customHeight="1">
      <c r="A323" s="42"/>
      <c r="B323" s="42" t="s">
        <v>172</v>
      </c>
      <c r="C323" s="499">
        <v>0</v>
      </c>
      <c r="D323" s="452">
        <v>0</v>
      </c>
      <c r="E323" s="56">
        <v>0</v>
      </c>
      <c r="F323" s="56">
        <v>0</v>
      </c>
      <c r="G323" s="56">
        <v>0</v>
      </c>
      <c r="H323" s="505">
        <v>0</v>
      </c>
    </row>
    <row r="324" spans="1:8" ht="15.75" customHeight="1">
      <c r="A324" s="341"/>
      <c r="B324" s="341" t="s">
        <v>151</v>
      </c>
      <c r="C324" s="715">
        <v>0</v>
      </c>
      <c r="D324" s="705">
        <v>0</v>
      </c>
      <c r="E324" s="357">
        <v>0</v>
      </c>
      <c r="F324" s="357">
        <v>0</v>
      </c>
      <c r="G324" s="357">
        <v>0</v>
      </c>
      <c r="H324" s="506">
        <v>0</v>
      </c>
    </row>
    <row r="325" spans="1:8" ht="15.75" customHeight="1">
      <c r="A325" s="42"/>
      <c r="B325" s="42" t="s">
        <v>173</v>
      </c>
      <c r="C325" s="499">
        <f aca="true" t="shared" si="5" ref="C325:H325">SUM(C322:C324)</f>
        <v>0</v>
      </c>
      <c r="D325" s="441">
        <f t="shared" si="5"/>
        <v>0</v>
      </c>
      <c r="E325" s="56">
        <f t="shared" si="5"/>
        <v>0</v>
      </c>
      <c r="F325" s="56">
        <f t="shared" si="5"/>
        <v>0</v>
      </c>
      <c r="G325" s="56">
        <f t="shared" si="5"/>
        <v>0</v>
      </c>
      <c r="H325" s="56">
        <f t="shared" si="5"/>
        <v>0</v>
      </c>
    </row>
    <row r="326" spans="3:8" s="169" customFormat="1" ht="12.75">
      <c r="C326" s="725"/>
      <c r="D326" s="726"/>
      <c r="E326" s="275"/>
      <c r="F326" s="275"/>
      <c r="G326" s="275"/>
      <c r="H326" s="275"/>
    </row>
    <row r="327" spans="3:8" s="169" customFormat="1" ht="12.75">
      <c r="C327" s="725"/>
      <c r="D327" s="702"/>
      <c r="E327" s="275"/>
      <c r="F327" s="275"/>
      <c r="G327" s="275"/>
      <c r="H327" s="275"/>
    </row>
    <row r="328" spans="1:8" ht="15.75">
      <c r="A328" s="531" t="s">
        <v>5</v>
      </c>
      <c r="B328" s="554" t="s">
        <v>176</v>
      </c>
      <c r="C328" s="711"/>
      <c r="D328" s="706"/>
      <c r="E328" s="56"/>
      <c r="F328" s="56"/>
      <c r="G328" s="56"/>
      <c r="H328" s="505"/>
    </row>
    <row r="329" spans="1:8" ht="14.25">
      <c r="A329"/>
      <c r="C329" s="716"/>
      <c r="D329" s="465"/>
      <c r="E329" s="276"/>
      <c r="F329" s="276"/>
      <c r="G329" s="276"/>
      <c r="H329" s="505"/>
    </row>
    <row r="330" spans="1:8" ht="15.75" customHeight="1">
      <c r="A330" s="42"/>
      <c r="B330" s="42" t="s">
        <v>155</v>
      </c>
      <c r="C330" s="499">
        <v>0</v>
      </c>
      <c r="D330" s="441">
        <v>0</v>
      </c>
      <c r="E330" s="56">
        <v>0</v>
      </c>
      <c r="F330" s="56">
        <v>0</v>
      </c>
      <c r="G330" s="56">
        <v>0</v>
      </c>
      <c r="H330" s="505">
        <v>0</v>
      </c>
    </row>
    <row r="331" spans="1:8" ht="15.75" customHeight="1">
      <c r="A331" s="42"/>
      <c r="B331" s="42" t="s">
        <v>156</v>
      </c>
      <c r="C331" s="499">
        <v>0</v>
      </c>
      <c r="D331" s="441">
        <v>0</v>
      </c>
      <c r="E331" s="56">
        <v>0</v>
      </c>
      <c r="F331" s="56">
        <v>0</v>
      </c>
      <c r="G331" s="56">
        <v>0</v>
      </c>
      <c r="H331" s="505">
        <v>0</v>
      </c>
    </row>
    <row r="332" spans="1:8" ht="15.75" customHeight="1">
      <c r="A332" s="42"/>
      <c r="B332" s="42" t="s">
        <v>174</v>
      </c>
      <c r="C332" s="499">
        <v>0</v>
      </c>
      <c r="D332" s="452">
        <v>0</v>
      </c>
      <c r="E332" s="56">
        <v>0</v>
      </c>
      <c r="F332" s="56">
        <v>0</v>
      </c>
      <c r="G332" s="56">
        <v>0</v>
      </c>
      <c r="H332" s="505">
        <v>0</v>
      </c>
    </row>
    <row r="333" spans="1:8" ht="15.75" customHeight="1">
      <c r="A333" s="42"/>
      <c r="B333" s="42" t="s">
        <v>175</v>
      </c>
      <c r="C333" s="499">
        <v>0</v>
      </c>
      <c r="D333" s="452">
        <v>0</v>
      </c>
      <c r="E333" s="56">
        <v>0</v>
      </c>
      <c r="F333" s="56">
        <v>0</v>
      </c>
      <c r="G333" s="56">
        <v>0</v>
      </c>
      <c r="H333" s="505">
        <v>0</v>
      </c>
    </row>
    <row r="334" spans="1:8" ht="15.75" customHeight="1">
      <c r="A334" s="341"/>
      <c r="B334" s="341" t="s">
        <v>163</v>
      </c>
      <c r="C334" s="715">
        <v>0</v>
      </c>
      <c r="D334" s="705">
        <v>0</v>
      </c>
      <c r="E334" s="357">
        <v>0</v>
      </c>
      <c r="F334" s="357">
        <v>0</v>
      </c>
      <c r="G334" s="357">
        <v>0</v>
      </c>
      <c r="H334" s="506">
        <v>0</v>
      </c>
    </row>
    <row r="335" spans="1:8" ht="15.75" customHeight="1">
      <c r="A335" s="42"/>
      <c r="B335" s="42" t="s">
        <v>161</v>
      </c>
      <c r="C335" s="499">
        <f aca="true" t="shared" si="6" ref="C335:H335">SUM(C330:C334)</f>
        <v>0</v>
      </c>
      <c r="D335" s="441">
        <f t="shared" si="6"/>
        <v>0</v>
      </c>
      <c r="E335" s="56">
        <f t="shared" si="6"/>
        <v>0</v>
      </c>
      <c r="F335" s="56">
        <f t="shared" si="6"/>
        <v>0</v>
      </c>
      <c r="G335" s="56">
        <f t="shared" si="6"/>
        <v>0</v>
      </c>
      <c r="H335" s="56">
        <f t="shared" si="6"/>
        <v>0</v>
      </c>
    </row>
    <row r="336" spans="3:8" s="169" customFormat="1" ht="12.75">
      <c r="C336" s="725"/>
      <c r="D336" s="726"/>
      <c r="E336" s="275"/>
      <c r="F336" s="275"/>
      <c r="G336" s="275"/>
      <c r="H336" s="275"/>
    </row>
    <row r="337" spans="3:8" s="169" customFormat="1" ht="12.75">
      <c r="C337" s="725"/>
      <c r="D337" s="702"/>
      <c r="E337" s="275"/>
      <c r="F337" s="275"/>
      <c r="G337" s="275"/>
      <c r="H337" s="275"/>
    </row>
    <row r="338" spans="1:8" ht="15.75">
      <c r="A338" s="531" t="s">
        <v>13</v>
      </c>
      <c r="B338" s="554" t="s">
        <v>168</v>
      </c>
      <c r="C338" s="711"/>
      <c r="D338" s="706"/>
      <c r="E338" s="56"/>
      <c r="F338" s="56"/>
      <c r="G338" s="56"/>
      <c r="H338" s="505"/>
    </row>
    <row r="339" spans="1:8" ht="14.25">
      <c r="A339"/>
      <c r="C339" s="716"/>
      <c r="D339" s="465"/>
      <c r="E339" s="276"/>
      <c r="F339" s="276"/>
      <c r="G339" s="276"/>
      <c r="H339" s="505"/>
    </row>
    <row r="340" spans="1:8" ht="15.75" customHeight="1">
      <c r="A340" s="42"/>
      <c r="B340" s="42" t="s">
        <v>213</v>
      </c>
      <c r="C340" s="499">
        <f aca="true" t="shared" si="7" ref="C340:H340">C310</f>
        <v>0</v>
      </c>
      <c r="D340" s="441">
        <f t="shared" si="7"/>
        <v>0</v>
      </c>
      <c r="E340" s="56">
        <f t="shared" si="7"/>
        <v>0</v>
      </c>
      <c r="F340" s="56">
        <f t="shared" si="7"/>
        <v>0</v>
      </c>
      <c r="G340" s="56">
        <f t="shared" si="7"/>
        <v>0</v>
      </c>
      <c r="H340" s="505">
        <f t="shared" si="7"/>
        <v>0</v>
      </c>
    </row>
    <row r="341" spans="1:8" ht="15.75" customHeight="1">
      <c r="A341" s="42"/>
      <c r="B341" s="42" t="s">
        <v>169</v>
      </c>
      <c r="C341" s="499">
        <f aca="true" t="shared" si="8" ref="C341:H341">C335</f>
        <v>0</v>
      </c>
      <c r="D341" s="441">
        <f t="shared" si="8"/>
        <v>0</v>
      </c>
      <c r="E341" s="56">
        <f t="shared" si="8"/>
        <v>0</v>
      </c>
      <c r="F341" s="56">
        <f t="shared" si="8"/>
        <v>0</v>
      </c>
      <c r="G341" s="56">
        <f t="shared" si="8"/>
        <v>0</v>
      </c>
      <c r="H341" s="505">
        <f t="shared" si="8"/>
        <v>0</v>
      </c>
    </row>
    <row r="342" spans="1:8" ht="15.75" customHeight="1">
      <c r="A342" s="42"/>
      <c r="B342" s="42" t="s">
        <v>163</v>
      </c>
      <c r="C342" s="499">
        <v>0</v>
      </c>
      <c r="D342" s="441">
        <v>0</v>
      </c>
      <c r="E342" s="56">
        <v>0</v>
      </c>
      <c r="F342" s="56">
        <v>0</v>
      </c>
      <c r="G342" s="56">
        <v>0</v>
      </c>
      <c r="H342" s="505">
        <v>0</v>
      </c>
    </row>
    <row r="343" spans="1:8" ht="14.25">
      <c r="A343" s="48"/>
      <c r="B343" s="13"/>
      <c r="C343" s="717"/>
      <c r="D343" s="464"/>
      <c r="E343" s="14"/>
      <c r="F343" s="14"/>
      <c r="G343" s="14"/>
      <c r="H343" s="505"/>
    </row>
    <row r="344" spans="1:8" ht="16.5" thickBot="1">
      <c r="A344" s="727"/>
      <c r="B344" s="574" t="s">
        <v>214</v>
      </c>
      <c r="C344" s="718">
        <f aca="true" t="shared" si="9" ref="C344:H344">SUM(C340:C343)</f>
        <v>0</v>
      </c>
      <c r="D344" s="707">
        <f t="shared" si="9"/>
        <v>0</v>
      </c>
      <c r="E344" s="575">
        <f t="shared" si="9"/>
        <v>0</v>
      </c>
      <c r="F344" s="575">
        <f t="shared" si="9"/>
        <v>0</v>
      </c>
      <c r="G344" s="575">
        <f t="shared" si="9"/>
        <v>0</v>
      </c>
      <c r="H344" s="576">
        <f t="shared" si="9"/>
        <v>0</v>
      </c>
    </row>
    <row r="345" spans="1:7" ht="12.75">
      <c r="A345"/>
      <c r="D345" s="7"/>
      <c r="E345" s="8"/>
      <c r="F345" s="8"/>
      <c r="G345" s="8"/>
    </row>
    <row r="346" spans="1:8" ht="18">
      <c r="A346" s="336" t="s">
        <v>294</v>
      </c>
      <c r="B346" s="272" t="s">
        <v>295</v>
      </c>
      <c r="C346" s="272"/>
      <c r="D346" s="330" t="s">
        <v>315</v>
      </c>
      <c r="E346" s="318"/>
      <c r="F346" s="319"/>
      <c r="G346" s="320"/>
      <c r="H346" s="519"/>
    </row>
    <row r="347" spans="1:7" ht="12.75">
      <c r="A347" s="260"/>
      <c r="B347" s="171" t="s">
        <v>164</v>
      </c>
      <c r="C347" s="261"/>
      <c r="D347" s="261"/>
      <c r="E347" s="261"/>
      <c r="F347" s="262"/>
      <c r="G347" s="263"/>
    </row>
    <row r="348" spans="1:7" ht="13.5" thickBot="1">
      <c r="A348" s="163"/>
      <c r="B348" s="6"/>
      <c r="C348" s="6"/>
      <c r="D348" s="6"/>
      <c r="E348" s="6"/>
      <c r="F348" s="264"/>
      <c r="G348" s="264"/>
    </row>
    <row r="349" spans="1:8" ht="15.75" thickBot="1">
      <c r="A349" s="173" t="s">
        <v>1</v>
      </c>
      <c r="B349" s="174" t="s">
        <v>2</v>
      </c>
      <c r="C349" s="518" t="s">
        <v>312</v>
      </c>
      <c r="D349" s="175" t="s">
        <v>313</v>
      </c>
      <c r="E349" s="633"/>
      <c r="F349" s="634"/>
      <c r="G349" s="766" t="s">
        <v>57</v>
      </c>
      <c r="H349" s="767"/>
    </row>
    <row r="350" spans="1:8" ht="13.5" thickTop="1">
      <c r="A350" s="176"/>
      <c r="B350" s="177"/>
      <c r="C350" s="281" t="s">
        <v>107</v>
      </c>
      <c r="D350" s="178"/>
      <c r="E350" s="635"/>
      <c r="F350" s="636"/>
      <c r="G350" s="625" t="s">
        <v>111</v>
      </c>
      <c r="H350" s="179" t="s">
        <v>112</v>
      </c>
    </row>
    <row r="351" spans="1:8" ht="12.75">
      <c r="A351" s="577">
        <v>1</v>
      </c>
      <c r="B351" s="578" t="s">
        <v>113</v>
      </c>
      <c r="C351" s="180"/>
      <c r="D351" s="181"/>
      <c r="E351" s="637"/>
      <c r="F351" s="638"/>
      <c r="G351" s="626"/>
      <c r="H351" s="182"/>
    </row>
    <row r="352" spans="1:8" ht="12.75">
      <c r="A352" s="183" t="s">
        <v>96</v>
      </c>
      <c r="B352" s="184" t="s">
        <v>27</v>
      </c>
      <c r="C352" s="185">
        <v>0</v>
      </c>
      <c r="D352" s="186">
        <f>C352/12</f>
        <v>0</v>
      </c>
      <c r="E352" s="639"/>
      <c r="F352" s="638"/>
      <c r="G352" s="185">
        <v>0</v>
      </c>
      <c r="H352" s="187">
        <f aca="true" t="shared" si="10" ref="H352:H357">(G352/9)*12</f>
        <v>0</v>
      </c>
    </row>
    <row r="353" spans="1:8" ht="12.75">
      <c r="A353" s="183" t="s">
        <v>95</v>
      </c>
      <c r="B353" s="184" t="s">
        <v>26</v>
      </c>
      <c r="C353" s="185">
        <v>0</v>
      </c>
      <c r="D353" s="186">
        <f>C353/12</f>
        <v>0</v>
      </c>
      <c r="E353" s="639"/>
      <c r="F353" s="638"/>
      <c r="G353" s="185">
        <v>0</v>
      </c>
      <c r="H353" s="187">
        <f t="shared" si="10"/>
        <v>0</v>
      </c>
    </row>
    <row r="354" spans="1:8" ht="12.75">
      <c r="A354" s="183" t="s">
        <v>97</v>
      </c>
      <c r="B354" s="184"/>
      <c r="C354" s="185"/>
      <c r="D354" s="186">
        <f>C354/12</f>
        <v>0</v>
      </c>
      <c r="E354" s="639"/>
      <c r="F354" s="638"/>
      <c r="G354" s="185">
        <v>0</v>
      </c>
      <c r="H354" s="187">
        <f t="shared" si="10"/>
        <v>0</v>
      </c>
    </row>
    <row r="355" spans="1:8" ht="12.75">
      <c r="A355" s="183" t="s">
        <v>114</v>
      </c>
      <c r="B355" s="184" t="s">
        <v>115</v>
      </c>
      <c r="C355" s="185">
        <v>0</v>
      </c>
      <c r="D355" s="186"/>
      <c r="E355" s="639"/>
      <c r="F355" s="638"/>
      <c r="G355" s="185">
        <v>0</v>
      </c>
      <c r="H355" s="187">
        <f t="shared" si="10"/>
        <v>0</v>
      </c>
    </row>
    <row r="356" spans="1:8" ht="12.75">
      <c r="A356" s="183" t="s">
        <v>116</v>
      </c>
      <c r="B356" s="184"/>
      <c r="C356" s="185"/>
      <c r="D356" s="186">
        <f>C356/12</f>
        <v>0</v>
      </c>
      <c r="E356" s="639"/>
      <c r="F356" s="638"/>
      <c r="G356" s="185">
        <v>0</v>
      </c>
      <c r="H356" s="187">
        <f t="shared" si="10"/>
        <v>0</v>
      </c>
    </row>
    <row r="357" spans="1:8" ht="12.75">
      <c r="A357" s="183" t="s">
        <v>117</v>
      </c>
      <c r="B357" s="184" t="s">
        <v>6</v>
      </c>
      <c r="C357" s="185">
        <v>0</v>
      </c>
      <c r="D357" s="186">
        <f>C357/12</f>
        <v>0</v>
      </c>
      <c r="E357" s="639"/>
      <c r="F357" s="638"/>
      <c r="G357" s="185">
        <v>0</v>
      </c>
      <c r="H357" s="187">
        <f t="shared" si="10"/>
        <v>0</v>
      </c>
    </row>
    <row r="358" spans="1:8" ht="12.75">
      <c r="A358" s="183"/>
      <c r="B358" s="184"/>
      <c r="C358" s="185"/>
      <c r="D358" s="186"/>
      <c r="E358" s="639"/>
      <c r="F358" s="640"/>
      <c r="G358" s="185"/>
      <c r="H358" s="187"/>
    </row>
    <row r="359" spans="1:8" ht="15">
      <c r="A359" s="113"/>
      <c r="B359" s="188" t="s">
        <v>118</v>
      </c>
      <c r="C359" s="189">
        <f>SUM(C352:C358)</f>
        <v>0</v>
      </c>
      <c r="D359" s="190">
        <f>C359/12</f>
        <v>0</v>
      </c>
      <c r="E359" s="641"/>
      <c r="F359" s="642"/>
      <c r="G359" s="189">
        <f>SUM(G352:G358)</f>
        <v>0</v>
      </c>
      <c r="H359" s="191">
        <f>SUM(H352:H358)</f>
        <v>0</v>
      </c>
    </row>
    <row r="360" spans="1:8" ht="12.75">
      <c r="A360" s="119"/>
      <c r="B360" s="192"/>
      <c r="C360" s="193"/>
      <c r="D360" s="194"/>
      <c r="E360" s="643"/>
      <c r="F360" s="642"/>
      <c r="G360" s="627"/>
      <c r="H360" s="195"/>
    </row>
    <row r="361" spans="1:8" ht="12.75">
      <c r="A361" s="196"/>
      <c r="B361" s="197"/>
      <c r="C361" s="198"/>
      <c r="D361" s="199"/>
      <c r="E361" s="644"/>
      <c r="F361" s="645"/>
      <c r="G361" s="628" t="s">
        <v>4</v>
      </c>
      <c r="H361" s="200" t="s">
        <v>4</v>
      </c>
    </row>
    <row r="362" spans="1:8" ht="12.75">
      <c r="A362" s="579">
        <v>2</v>
      </c>
      <c r="B362" s="580" t="s">
        <v>119</v>
      </c>
      <c r="C362" s="201"/>
      <c r="D362" s="202"/>
      <c r="E362" s="646"/>
      <c r="F362" s="638"/>
      <c r="G362" s="250"/>
      <c r="H362" s="203"/>
    </row>
    <row r="363" spans="1:8" ht="12.75">
      <c r="A363" s="183" t="s">
        <v>101</v>
      </c>
      <c r="B363" s="184" t="s">
        <v>120</v>
      </c>
      <c r="C363" s="185">
        <v>0</v>
      </c>
      <c r="D363" s="186">
        <f>C363/12</f>
        <v>0</v>
      </c>
      <c r="E363" s="647"/>
      <c r="F363" s="638"/>
      <c r="G363" s="185">
        <v>0</v>
      </c>
      <c r="H363" s="187">
        <f>(G363/9)*12</f>
        <v>0</v>
      </c>
    </row>
    <row r="364" spans="1:8" ht="12.75">
      <c r="A364" s="183" t="s">
        <v>102</v>
      </c>
      <c r="B364" s="184" t="s">
        <v>121</v>
      </c>
      <c r="C364" s="185">
        <v>0</v>
      </c>
      <c r="D364" s="186">
        <f>C364/12</f>
        <v>0</v>
      </c>
      <c r="E364" s="647"/>
      <c r="F364" s="638"/>
      <c r="G364" s="185">
        <v>0</v>
      </c>
      <c r="H364" s="187">
        <f>(G364/9)*12</f>
        <v>0</v>
      </c>
    </row>
    <row r="365" spans="1:8" ht="12.75">
      <c r="A365" s="183" t="s">
        <v>122</v>
      </c>
      <c r="B365" s="184" t="s">
        <v>123</v>
      </c>
      <c r="C365" s="185">
        <v>0</v>
      </c>
      <c r="D365" s="186">
        <f>C365/12</f>
        <v>0</v>
      </c>
      <c r="E365" s="647"/>
      <c r="F365" s="638"/>
      <c r="G365" s="185">
        <v>0</v>
      </c>
      <c r="H365" s="187">
        <f>(G365/9)*12</f>
        <v>0</v>
      </c>
    </row>
    <row r="366" spans="1:8" ht="12.75">
      <c r="A366" s="204" t="s">
        <v>124</v>
      </c>
      <c r="B366" s="205"/>
      <c r="C366" s="206">
        <v>0</v>
      </c>
      <c r="D366" s="207">
        <f>C366/12</f>
        <v>0</v>
      </c>
      <c r="E366" s="648"/>
      <c r="F366" s="638"/>
      <c r="G366" s="206">
        <v>0</v>
      </c>
      <c r="H366" s="187">
        <f>(G366/9)*12</f>
        <v>0</v>
      </c>
    </row>
    <row r="367" spans="1:8" ht="12.75">
      <c r="A367" s="204" t="s">
        <v>125</v>
      </c>
      <c r="B367" s="205"/>
      <c r="C367" s="206">
        <v>0</v>
      </c>
      <c r="D367" s="207">
        <f>C367/12</f>
        <v>0</v>
      </c>
      <c r="E367" s="648"/>
      <c r="F367" s="638"/>
      <c r="G367" s="206">
        <v>0</v>
      </c>
      <c r="H367" s="187">
        <f>(G367/9)*12</f>
        <v>0</v>
      </c>
    </row>
    <row r="368" spans="1:8" ht="12.75">
      <c r="A368" s="208"/>
      <c r="B368" s="209"/>
      <c r="C368" s="210"/>
      <c r="D368" s="211"/>
      <c r="E368" s="649"/>
      <c r="F368" s="650"/>
      <c r="G368" s="210"/>
      <c r="H368" s="212"/>
    </row>
    <row r="369" spans="1:8" ht="12.75">
      <c r="A369" s="213"/>
      <c r="B369" s="214" t="s">
        <v>126</v>
      </c>
      <c r="C369" s="215">
        <f>SUM(C363:C367)</f>
        <v>0</v>
      </c>
      <c r="D369" s="216"/>
      <c r="E369" s="651"/>
      <c r="F369" s="465"/>
      <c r="G369" s="629">
        <f>SUM(G363:G368)</f>
        <v>0</v>
      </c>
      <c r="H369" s="217">
        <f>SUM(H363:H368)</f>
        <v>0</v>
      </c>
    </row>
    <row r="370" spans="1:8" ht="12.75">
      <c r="A370" s="581">
        <v>3</v>
      </c>
      <c r="B370" s="582" t="s">
        <v>127</v>
      </c>
      <c r="C370" s="218">
        <f>C359-C369</f>
        <v>0</v>
      </c>
      <c r="D370" s="190">
        <f>C370/12</f>
        <v>0</v>
      </c>
      <c r="E370" s="641"/>
      <c r="F370" s="642"/>
      <c r="G370" s="629">
        <f>G359-G369</f>
        <v>0</v>
      </c>
      <c r="H370" s="22">
        <f>H359-H369</f>
        <v>0</v>
      </c>
    </row>
    <row r="371" spans="1:8" ht="12.75">
      <c r="A371" s="196"/>
      <c r="B371" s="197"/>
      <c r="C371" s="198"/>
      <c r="D371" s="219"/>
      <c r="E371" s="644"/>
      <c r="F371" s="465"/>
      <c r="G371" s="250"/>
      <c r="H371" s="203"/>
    </row>
    <row r="372" spans="1:8" ht="12.75">
      <c r="A372" s="183" t="s">
        <v>128</v>
      </c>
      <c r="B372" s="184" t="s">
        <v>8</v>
      </c>
      <c r="C372" s="185">
        <v>0</v>
      </c>
      <c r="D372" s="186">
        <f aca="true" t="shared" si="11" ref="D372:D381">C372/12</f>
        <v>0</v>
      </c>
      <c r="E372" s="652"/>
      <c r="F372" s="638"/>
      <c r="G372" s="185">
        <v>0</v>
      </c>
      <c r="H372" s="187">
        <f aca="true" t="shared" si="12" ref="H372:H382">(G372/9)*12</f>
        <v>0</v>
      </c>
    </row>
    <row r="373" spans="1:8" ht="12.75">
      <c r="A373" s="183" t="s">
        <v>129</v>
      </c>
      <c r="B373" s="184" t="s">
        <v>29</v>
      </c>
      <c r="C373" s="185">
        <v>0</v>
      </c>
      <c r="D373" s="186">
        <f t="shared" si="11"/>
        <v>0</v>
      </c>
      <c r="E373" s="647"/>
      <c r="F373" s="638"/>
      <c r="G373" s="185">
        <v>0</v>
      </c>
      <c r="H373" s="187">
        <f t="shared" si="12"/>
        <v>0</v>
      </c>
    </row>
    <row r="374" spans="1:8" ht="12.75">
      <c r="A374" s="183" t="s">
        <v>130</v>
      </c>
      <c r="B374" s="184" t="s">
        <v>131</v>
      </c>
      <c r="C374" s="185">
        <v>0</v>
      </c>
      <c r="D374" s="186">
        <f t="shared" si="11"/>
        <v>0</v>
      </c>
      <c r="E374" s="647"/>
      <c r="F374" s="638"/>
      <c r="G374" s="185">
        <v>0</v>
      </c>
      <c r="H374" s="187">
        <f t="shared" si="12"/>
        <v>0</v>
      </c>
    </row>
    <row r="375" spans="1:8" ht="12.75">
      <c r="A375" s="183" t="s">
        <v>132</v>
      </c>
      <c r="B375" s="220" t="s">
        <v>31</v>
      </c>
      <c r="C375" s="221">
        <v>0</v>
      </c>
      <c r="D375" s="222">
        <f t="shared" si="11"/>
        <v>0</v>
      </c>
      <c r="E375" s="653"/>
      <c r="F375" s="638"/>
      <c r="G375" s="221">
        <v>0</v>
      </c>
      <c r="H375" s="187">
        <f t="shared" si="12"/>
        <v>0</v>
      </c>
    </row>
    <row r="376" spans="1:8" ht="12.75">
      <c r="A376" s="183" t="s">
        <v>133</v>
      </c>
      <c r="B376" s="184" t="s">
        <v>32</v>
      </c>
      <c r="C376" s="185">
        <v>0</v>
      </c>
      <c r="D376" s="186">
        <f t="shared" si="11"/>
        <v>0</v>
      </c>
      <c r="E376" s="647"/>
      <c r="F376" s="638"/>
      <c r="G376" s="185">
        <v>0</v>
      </c>
      <c r="H376" s="187">
        <f t="shared" si="12"/>
        <v>0</v>
      </c>
    </row>
    <row r="377" spans="1:8" ht="12.75">
      <c r="A377" s="183" t="s">
        <v>134</v>
      </c>
      <c r="B377" s="184" t="s">
        <v>33</v>
      </c>
      <c r="C377" s="185">
        <v>0</v>
      </c>
      <c r="D377" s="186">
        <f t="shared" si="11"/>
        <v>0</v>
      </c>
      <c r="E377" s="647"/>
      <c r="F377" s="638"/>
      <c r="G377" s="185">
        <v>0</v>
      </c>
      <c r="H377" s="187">
        <f t="shared" si="12"/>
        <v>0</v>
      </c>
    </row>
    <row r="378" spans="1:8" ht="12.75">
      <c r="A378" s="183" t="s">
        <v>135</v>
      </c>
      <c r="B378" s="184" t="s">
        <v>34</v>
      </c>
      <c r="C378" s="185">
        <v>0</v>
      </c>
      <c r="D378" s="186">
        <f t="shared" si="11"/>
        <v>0</v>
      </c>
      <c r="E378" s="647"/>
      <c r="F378" s="638"/>
      <c r="G378" s="185">
        <v>0</v>
      </c>
      <c r="H378" s="187">
        <f t="shared" si="12"/>
        <v>0</v>
      </c>
    </row>
    <row r="379" spans="1:8" ht="12.75">
      <c r="A379" s="183" t="s">
        <v>136</v>
      </c>
      <c r="B379" s="184" t="s">
        <v>35</v>
      </c>
      <c r="C379" s="185">
        <v>0</v>
      </c>
      <c r="D379" s="186">
        <f t="shared" si="11"/>
        <v>0</v>
      </c>
      <c r="E379" s="647"/>
      <c r="F379" s="638"/>
      <c r="G379" s="185">
        <v>0</v>
      </c>
      <c r="H379" s="187">
        <f t="shared" si="12"/>
        <v>0</v>
      </c>
    </row>
    <row r="380" spans="1:8" ht="12.75">
      <c r="A380" s="204" t="s">
        <v>137</v>
      </c>
      <c r="B380" s="205" t="s">
        <v>160</v>
      </c>
      <c r="C380" s="206">
        <v>0</v>
      </c>
      <c r="D380" s="186">
        <f t="shared" si="11"/>
        <v>0</v>
      </c>
      <c r="E380" s="648"/>
      <c r="F380" s="638"/>
      <c r="G380" s="206">
        <v>0</v>
      </c>
      <c r="H380" s="187">
        <f t="shared" si="12"/>
        <v>0</v>
      </c>
    </row>
    <row r="381" spans="1:8" ht="12.75">
      <c r="A381" s="204" t="s">
        <v>138</v>
      </c>
      <c r="B381" s="205" t="s">
        <v>158</v>
      </c>
      <c r="C381" s="206">
        <v>0</v>
      </c>
      <c r="D381" s="207">
        <f t="shared" si="11"/>
        <v>0</v>
      </c>
      <c r="E381" s="648"/>
      <c r="F381" s="638"/>
      <c r="G381" s="206">
        <v>0</v>
      </c>
      <c r="H381" s="187">
        <f t="shared" si="12"/>
        <v>0</v>
      </c>
    </row>
    <row r="382" spans="1:8" ht="12.75">
      <c r="A382" s="204" t="s">
        <v>139</v>
      </c>
      <c r="B382" s="205" t="s">
        <v>36</v>
      </c>
      <c r="C382" s="206"/>
      <c r="D382" s="207"/>
      <c r="E382" s="648"/>
      <c r="F382" s="638"/>
      <c r="G382" s="206"/>
      <c r="H382" s="187">
        <f t="shared" si="12"/>
        <v>0</v>
      </c>
    </row>
    <row r="383" spans="1:8" ht="12.75">
      <c r="A383" s="223"/>
      <c r="B383" s="224"/>
      <c r="C383" s="225"/>
      <c r="D383" s="226"/>
      <c r="E383" s="654"/>
      <c r="F383" s="465"/>
      <c r="G383" s="225"/>
      <c r="H383" s="227"/>
    </row>
    <row r="384" spans="1:8" ht="15.75" thickBot="1">
      <c r="A384" s="228"/>
      <c r="B384" s="229" t="s">
        <v>140</v>
      </c>
      <c r="C384" s="230">
        <f>SUM(C372:C383)+C369</f>
        <v>0</v>
      </c>
      <c r="D384" s="231">
        <f>C384/12</f>
        <v>0</v>
      </c>
      <c r="E384" s="655"/>
      <c r="F384" s="656"/>
      <c r="G384" s="230">
        <f>SUM(G372:G381)+G369</f>
        <v>0</v>
      </c>
      <c r="H384" s="232">
        <f>SUM(H372:H381)+H369</f>
        <v>0</v>
      </c>
    </row>
    <row r="385" spans="1:8" ht="13.5" thickTop="1">
      <c r="A385" s="583">
        <v>4</v>
      </c>
      <c r="B385" s="584" t="s">
        <v>22</v>
      </c>
      <c r="C385" s="233">
        <f>C359-C384</f>
        <v>0</v>
      </c>
      <c r="D385" s="234"/>
      <c r="E385" s="657"/>
      <c r="F385" s="465"/>
      <c r="G385" s="233">
        <f>G359-G384</f>
        <v>0</v>
      </c>
      <c r="H385" s="235">
        <f>H359-H384</f>
        <v>0</v>
      </c>
    </row>
    <row r="386" spans="1:8" ht="12.75">
      <c r="A386" s="183"/>
      <c r="B386" s="236"/>
      <c r="C386" s="185"/>
      <c r="D386" s="186"/>
      <c r="E386" s="647"/>
      <c r="F386" s="638"/>
      <c r="G386" s="185"/>
      <c r="H386" s="187"/>
    </row>
    <row r="387" spans="1:8" ht="12.75">
      <c r="A387" s="579">
        <v>5</v>
      </c>
      <c r="B387" s="585" t="s">
        <v>141</v>
      </c>
      <c r="C387" s="185"/>
      <c r="D387" s="186"/>
      <c r="E387" s="647"/>
      <c r="F387" s="638"/>
      <c r="G387" s="185"/>
      <c r="H387" s="187"/>
    </row>
    <row r="388" spans="1:8" ht="12.75">
      <c r="A388" s="183" t="s">
        <v>142</v>
      </c>
      <c r="B388" s="236" t="s">
        <v>37</v>
      </c>
      <c r="C388" s="185">
        <v>0</v>
      </c>
      <c r="D388" s="186">
        <f>C388/12</f>
        <v>0</v>
      </c>
      <c r="E388" s="647"/>
      <c r="F388" s="638"/>
      <c r="G388" s="185">
        <v>0</v>
      </c>
      <c r="H388" s="187">
        <f>(G388/9)*12</f>
        <v>0</v>
      </c>
    </row>
    <row r="389" spans="1:8" ht="12.75">
      <c r="A389" s="183" t="s">
        <v>143</v>
      </c>
      <c r="B389" s="236" t="s">
        <v>144</v>
      </c>
      <c r="C389" s="185">
        <v>0</v>
      </c>
      <c r="D389" s="186">
        <f>C389/12</f>
        <v>0</v>
      </c>
      <c r="E389" s="647"/>
      <c r="F389" s="638"/>
      <c r="G389" s="185">
        <v>0</v>
      </c>
      <c r="H389" s="187">
        <f>(G389/9)*12</f>
        <v>0</v>
      </c>
    </row>
    <row r="390" spans="1:8" ht="12.75">
      <c r="A390" s="183" t="s">
        <v>145</v>
      </c>
      <c r="B390" s="236" t="s">
        <v>148</v>
      </c>
      <c r="C390" s="185">
        <v>0</v>
      </c>
      <c r="D390" s="186">
        <f>C390/12</f>
        <v>0</v>
      </c>
      <c r="E390" s="647"/>
      <c r="F390" s="638"/>
      <c r="G390" s="185">
        <v>0</v>
      </c>
      <c r="H390" s="187">
        <f>(G390/9)*12</f>
        <v>0</v>
      </c>
    </row>
    <row r="391" spans="1:8" ht="12.75">
      <c r="A391" s="183" t="s">
        <v>147</v>
      </c>
      <c r="B391" s="236" t="s">
        <v>38</v>
      </c>
      <c r="C391" s="185">
        <v>0</v>
      </c>
      <c r="D391" s="186">
        <f>C391/12</f>
        <v>0</v>
      </c>
      <c r="E391" s="647"/>
      <c r="F391" s="638"/>
      <c r="G391" s="185">
        <v>0</v>
      </c>
      <c r="H391" s="187">
        <f>(G391/9)*12</f>
        <v>0</v>
      </c>
    </row>
    <row r="392" spans="1:8" ht="12.75">
      <c r="A392" s="237"/>
      <c r="B392" s="238"/>
      <c r="C392" s="225"/>
      <c r="D392" s="226"/>
      <c r="E392" s="654"/>
      <c r="F392" s="640"/>
      <c r="G392" s="225" t="s">
        <v>4</v>
      </c>
      <c r="H392" s="227" t="s">
        <v>4</v>
      </c>
    </row>
    <row r="393" spans="1:8" ht="15">
      <c r="A393" s="586">
        <v>6</v>
      </c>
      <c r="B393" s="587" t="s">
        <v>25</v>
      </c>
      <c r="C393" s="239">
        <f>SUM(C385:C391)</f>
        <v>0</v>
      </c>
      <c r="D393" s="240"/>
      <c r="E393" s="658"/>
      <c r="F393" s="465"/>
      <c r="G393" s="630">
        <f>SUM(G385:G391)</f>
        <v>0</v>
      </c>
      <c r="H393" s="241">
        <f>SUM(H385:H391)</f>
        <v>0</v>
      </c>
    </row>
    <row r="394" spans="1:8" ht="12.75">
      <c r="A394" s="242"/>
      <c r="B394" s="243"/>
      <c r="C394" s="206"/>
      <c r="D394" s="207"/>
      <c r="E394" s="648"/>
      <c r="F394" s="638"/>
      <c r="G394" s="206"/>
      <c r="H394" s="244"/>
    </row>
    <row r="395" spans="1:8" ht="12.75">
      <c r="A395" s="245"/>
      <c r="B395" s="246" t="s">
        <v>146</v>
      </c>
      <c r="C395" s="185">
        <v>0</v>
      </c>
      <c r="D395" s="186"/>
      <c r="E395" s="647"/>
      <c r="F395" s="638"/>
      <c r="G395" s="185">
        <v>0</v>
      </c>
      <c r="H395" s="247">
        <f>G395</f>
        <v>0</v>
      </c>
    </row>
    <row r="396" spans="1:8" ht="12.75">
      <c r="A396" s="248"/>
      <c r="B396" s="249"/>
      <c r="C396" s="250"/>
      <c r="D396" s="219"/>
      <c r="E396" s="644"/>
      <c r="F396" s="638"/>
      <c r="G396" s="250" t="s">
        <v>4</v>
      </c>
      <c r="H396" s="251" t="s">
        <v>4</v>
      </c>
    </row>
    <row r="397" spans="1:8" ht="12.75">
      <c r="A397" s="245" t="s">
        <v>4</v>
      </c>
      <c r="B397" s="246"/>
      <c r="C397" s="185"/>
      <c r="D397" s="207"/>
      <c r="E397" s="648"/>
      <c r="F397" s="465"/>
      <c r="G397" s="631"/>
      <c r="H397" s="252"/>
    </row>
    <row r="398" spans="1:8" ht="15">
      <c r="A398" s="588">
        <v>7</v>
      </c>
      <c r="B398" s="589" t="s">
        <v>20</v>
      </c>
      <c r="C398" s="189">
        <f>SUM(C393:C396)</f>
        <v>0</v>
      </c>
      <c r="D398" s="253"/>
      <c r="E398" s="641"/>
      <c r="F398" s="642"/>
      <c r="G398" s="189">
        <f>SUM(G393:G396)</f>
        <v>0</v>
      </c>
      <c r="H398" s="114">
        <f>SUM(H393:H396)</f>
        <v>0</v>
      </c>
    </row>
    <row r="399" spans="1:8" ht="13.5" thickBot="1">
      <c r="A399" s="254"/>
      <c r="B399" s="255"/>
      <c r="C399" s="256"/>
      <c r="D399" s="257"/>
      <c r="E399" s="659"/>
      <c r="F399" s="660"/>
      <c r="G399" s="632"/>
      <c r="H399" s="258"/>
    </row>
    <row r="400" spans="1:7" ht="12.75">
      <c r="A400" s="154"/>
      <c r="B400" s="3"/>
      <c r="C400" s="3"/>
      <c r="D400" s="3"/>
      <c r="E400" s="3"/>
      <c r="F400" s="172"/>
      <c r="G400" s="172"/>
    </row>
    <row r="401" spans="1:7" ht="12.75">
      <c r="A401" s="154"/>
      <c r="B401" s="321" t="s">
        <v>314</v>
      </c>
      <c r="C401" s="322"/>
      <c r="D401" s="3"/>
      <c r="E401" s="3"/>
      <c r="F401" s="259"/>
      <c r="G401" s="259"/>
    </row>
    <row r="402" spans="1:7" ht="12.75">
      <c r="A402" s="154"/>
      <c r="B402" s="3"/>
      <c r="C402" s="3"/>
      <c r="D402" s="3"/>
      <c r="E402" s="3"/>
      <c r="F402" s="259"/>
      <c r="G402" s="259"/>
    </row>
  </sheetData>
  <sheetProtection/>
  <mergeCells count="2">
    <mergeCell ref="G349:H349"/>
    <mergeCell ref="G204:H204"/>
  </mergeCells>
  <printOptions/>
  <pageMargins left="0.9055118110236221" right="0.5905511811023623" top="0.8661417322834646" bottom="0.7874015748031497" header="0.5118110236220472" footer="0.5118110236220472"/>
  <pageSetup horizontalDpi="600" verticalDpi="600" orientation="portrait" paperSize="9" r:id="rId2"/>
  <headerFooter alignWithMargins="0">
    <oddFooter>&amp;L&amp;8     &amp;F&amp;R&amp;8Stand:  &amp;D</oddFooter>
  </headerFooter>
  <rowBreaks count="7" manualBreakCount="7">
    <brk id="51" max="255" man="1"/>
    <brk id="99" max="255" man="1"/>
    <brk id="154" max="255" man="1"/>
    <brk id="205" max="255" man="1"/>
    <brk id="254" max="255" man="1"/>
    <brk id="304" max="255" man="1"/>
    <brk id="3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89"/>
  <sheetViews>
    <sheetView zoomScale="75" zoomScaleNormal="75" workbookViewId="0" topLeftCell="A32">
      <selection activeCell="H77" sqref="H77"/>
    </sheetView>
  </sheetViews>
  <sheetFormatPr defaultColWidth="11.421875" defaultRowHeight="12.75"/>
  <cols>
    <col min="1" max="1" width="5.7109375" style="6" customWidth="1"/>
    <col min="2" max="2" width="10.7109375" style="12" customWidth="1"/>
    <col min="3" max="3" width="14.7109375" style="12" customWidth="1"/>
    <col min="4" max="15" width="7.7109375" style="12" customWidth="1"/>
    <col min="16" max="16" width="12.7109375" style="0" customWidth="1"/>
    <col min="17" max="17" width="5.7109375" style="0" customWidth="1"/>
    <col min="18" max="18" width="10.7109375" style="0" customWidth="1"/>
    <col min="19" max="19" width="14.7109375" style="0" customWidth="1"/>
    <col min="20" max="31" width="7.7109375" style="0" customWidth="1"/>
    <col min="32" max="32" width="12.7109375" style="0" customWidth="1"/>
    <col min="33" max="33" width="5.7109375" style="0" customWidth="1"/>
    <col min="34" max="34" width="10.7109375" style="0" customWidth="1"/>
    <col min="35" max="35" width="14.7109375" style="0" customWidth="1"/>
    <col min="36" max="47" width="7.7109375" style="0" customWidth="1"/>
    <col min="48" max="48" width="12.7109375" style="0" customWidth="1"/>
  </cols>
  <sheetData>
    <row r="1" spans="1:48" ht="18">
      <c r="A1" s="599" t="s">
        <v>322</v>
      </c>
      <c r="B1" s="600" t="s">
        <v>216</v>
      </c>
      <c r="C1" s="600"/>
      <c r="D1" s="601"/>
      <c r="E1" s="601"/>
      <c r="F1" s="601"/>
      <c r="G1" s="67"/>
      <c r="H1" s="68"/>
      <c r="I1" s="67"/>
      <c r="J1" s="67"/>
      <c r="K1" s="742" t="s">
        <v>346</v>
      </c>
      <c r="L1" s="67"/>
      <c r="M1" s="67"/>
      <c r="N1" s="67"/>
      <c r="O1" s="521" t="s">
        <v>43</v>
      </c>
      <c r="P1" s="108"/>
      <c r="Q1" s="599" t="s">
        <v>322</v>
      </c>
      <c r="R1" s="600" t="s">
        <v>216</v>
      </c>
      <c r="S1" s="600"/>
      <c r="T1" s="601"/>
      <c r="U1" s="601"/>
      <c r="V1" s="601"/>
      <c r="W1" s="67"/>
      <c r="X1" s="68"/>
      <c r="Y1" s="67"/>
      <c r="Z1" s="67"/>
      <c r="AA1" s="67"/>
      <c r="AB1" s="67"/>
      <c r="AC1" s="67"/>
      <c r="AD1" s="67"/>
      <c r="AE1" s="521" t="s">
        <v>43</v>
      </c>
      <c r="AF1" s="108"/>
      <c r="AG1" s="599" t="s">
        <v>322</v>
      </c>
      <c r="AH1" s="600" t="s">
        <v>216</v>
      </c>
      <c r="AI1" s="600"/>
      <c r="AJ1" s="601"/>
      <c r="AK1" s="601"/>
      <c r="AL1" s="601"/>
      <c r="AM1" s="67"/>
      <c r="AN1" s="68"/>
      <c r="AO1" s="67"/>
      <c r="AP1" s="67"/>
      <c r="AQ1" s="67"/>
      <c r="AR1" s="67"/>
      <c r="AS1" s="67"/>
      <c r="AT1" s="67"/>
      <c r="AU1" s="521" t="s">
        <v>43</v>
      </c>
      <c r="AV1" s="108"/>
    </row>
    <row r="2" spans="1:48" ht="13.5" thickBot="1">
      <c r="A2" s="11"/>
      <c r="B2"/>
      <c r="C2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11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11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</row>
    <row r="3" spans="1:48" ht="13.5" thickBot="1">
      <c r="A3" s="70" t="s">
        <v>44</v>
      </c>
      <c r="B3" s="111" t="s">
        <v>80</v>
      </c>
      <c r="C3" s="111"/>
      <c r="D3" s="73" t="s">
        <v>46</v>
      </c>
      <c r="E3" s="73" t="s">
        <v>47</v>
      </c>
      <c r="F3" s="73" t="s">
        <v>48</v>
      </c>
      <c r="G3" s="73" t="s">
        <v>49</v>
      </c>
      <c r="H3" s="73" t="s">
        <v>10</v>
      </c>
      <c r="I3" s="73" t="s">
        <v>50</v>
      </c>
      <c r="J3" s="73" t="s">
        <v>51</v>
      </c>
      <c r="K3" s="73" t="s">
        <v>52</v>
      </c>
      <c r="L3" s="73" t="s">
        <v>53</v>
      </c>
      <c r="M3" s="73" t="s">
        <v>54</v>
      </c>
      <c r="N3" s="73" t="s">
        <v>55</v>
      </c>
      <c r="O3" s="73" t="s">
        <v>56</v>
      </c>
      <c r="P3" s="74" t="s">
        <v>57</v>
      </c>
      <c r="Q3" s="70" t="s">
        <v>44</v>
      </c>
      <c r="R3" s="111" t="s">
        <v>80</v>
      </c>
      <c r="S3" s="111"/>
      <c r="T3" s="73" t="s">
        <v>46</v>
      </c>
      <c r="U3" s="73" t="s">
        <v>47</v>
      </c>
      <c r="V3" s="73" t="s">
        <v>48</v>
      </c>
      <c r="W3" s="73" t="s">
        <v>49</v>
      </c>
      <c r="X3" s="73" t="s">
        <v>10</v>
      </c>
      <c r="Y3" s="73" t="s">
        <v>50</v>
      </c>
      <c r="Z3" s="73" t="s">
        <v>51</v>
      </c>
      <c r="AA3" s="73" t="s">
        <v>52</v>
      </c>
      <c r="AB3" s="73" t="s">
        <v>53</v>
      </c>
      <c r="AC3" s="73" t="s">
        <v>54</v>
      </c>
      <c r="AD3" s="73" t="s">
        <v>55</v>
      </c>
      <c r="AE3" s="73" t="s">
        <v>56</v>
      </c>
      <c r="AF3" s="74" t="s">
        <v>57</v>
      </c>
      <c r="AG3" s="70" t="s">
        <v>44</v>
      </c>
      <c r="AH3" s="111" t="s">
        <v>80</v>
      </c>
      <c r="AI3" s="111"/>
      <c r="AJ3" s="73" t="s">
        <v>46</v>
      </c>
      <c r="AK3" s="73" t="s">
        <v>47</v>
      </c>
      <c r="AL3" s="73" t="s">
        <v>48</v>
      </c>
      <c r="AM3" s="73" t="s">
        <v>49</v>
      </c>
      <c r="AN3" s="73" t="s">
        <v>10</v>
      </c>
      <c r="AO3" s="73" t="s">
        <v>50</v>
      </c>
      <c r="AP3" s="73" t="s">
        <v>51</v>
      </c>
      <c r="AQ3" s="73" t="s">
        <v>52</v>
      </c>
      <c r="AR3" s="73" t="s">
        <v>53</v>
      </c>
      <c r="AS3" s="73" t="s">
        <v>54</v>
      </c>
      <c r="AT3" s="73" t="s">
        <v>55</v>
      </c>
      <c r="AU3" s="73" t="s">
        <v>56</v>
      </c>
      <c r="AV3" s="74" t="s">
        <v>57</v>
      </c>
    </row>
    <row r="4" spans="1:48" ht="13.5" thickTop="1">
      <c r="A4" s="75" t="s">
        <v>96</v>
      </c>
      <c r="B4" s="112" t="s">
        <v>27</v>
      </c>
      <c r="C4" s="112"/>
      <c r="D4" s="77">
        <v>0</v>
      </c>
      <c r="E4" s="77">
        <v>0</v>
      </c>
      <c r="F4" s="77">
        <v>0</v>
      </c>
      <c r="G4" s="77">
        <v>0</v>
      </c>
      <c r="H4" s="77">
        <v>0</v>
      </c>
      <c r="I4" s="77">
        <v>0</v>
      </c>
      <c r="J4" s="77">
        <v>0</v>
      </c>
      <c r="K4" s="77">
        <v>0</v>
      </c>
      <c r="L4" s="77">
        <v>0</v>
      </c>
      <c r="M4" s="77">
        <v>0</v>
      </c>
      <c r="N4" s="77">
        <v>0</v>
      </c>
      <c r="O4" s="77">
        <v>0</v>
      </c>
      <c r="P4" s="78">
        <f>SUM(D4:O4)</f>
        <v>0</v>
      </c>
      <c r="Q4" s="75" t="s">
        <v>96</v>
      </c>
      <c r="R4" s="112" t="s">
        <v>27</v>
      </c>
      <c r="S4" s="112"/>
      <c r="T4" s="77">
        <v>0</v>
      </c>
      <c r="U4" s="77">
        <v>0</v>
      </c>
      <c r="V4" s="77">
        <v>0</v>
      </c>
      <c r="W4" s="77">
        <v>0</v>
      </c>
      <c r="X4" s="77">
        <v>0</v>
      </c>
      <c r="Y4" s="77">
        <v>0</v>
      </c>
      <c r="Z4" s="77">
        <v>0</v>
      </c>
      <c r="AA4" s="77">
        <v>0</v>
      </c>
      <c r="AB4" s="77">
        <v>0</v>
      </c>
      <c r="AC4" s="77">
        <v>0</v>
      </c>
      <c r="AD4" s="77">
        <v>0</v>
      </c>
      <c r="AE4" s="77">
        <v>0</v>
      </c>
      <c r="AF4" s="78">
        <f>SUM(T4:AE4)</f>
        <v>0</v>
      </c>
      <c r="AG4" s="75" t="s">
        <v>96</v>
      </c>
      <c r="AH4" s="112" t="s">
        <v>27</v>
      </c>
      <c r="AI4" s="112"/>
      <c r="AJ4" s="77">
        <v>0</v>
      </c>
      <c r="AK4" s="77">
        <v>0</v>
      </c>
      <c r="AL4" s="77">
        <v>0</v>
      </c>
      <c r="AM4" s="77">
        <v>0</v>
      </c>
      <c r="AN4" s="77">
        <v>0</v>
      </c>
      <c r="AO4" s="77">
        <v>0</v>
      </c>
      <c r="AP4" s="77">
        <v>0</v>
      </c>
      <c r="AQ4" s="77">
        <v>0</v>
      </c>
      <c r="AR4" s="77">
        <v>0</v>
      </c>
      <c r="AS4" s="77">
        <v>0</v>
      </c>
      <c r="AT4" s="77">
        <v>0</v>
      </c>
      <c r="AU4" s="77">
        <v>0</v>
      </c>
      <c r="AV4" s="78">
        <f>SUM(AJ4:AU4)</f>
        <v>0</v>
      </c>
    </row>
    <row r="5" spans="1:48" ht="12.75">
      <c r="A5" s="75" t="s">
        <v>95</v>
      </c>
      <c r="B5" s="112" t="s">
        <v>26</v>
      </c>
      <c r="C5" s="112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8">
        <f>SUM(D5:O5)</f>
        <v>0</v>
      </c>
      <c r="Q5" s="75" t="s">
        <v>95</v>
      </c>
      <c r="R5" s="112" t="s">
        <v>26</v>
      </c>
      <c r="S5" s="112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8">
        <f>SUM(T5:AE5)</f>
        <v>0</v>
      </c>
      <c r="AG5" s="75" t="s">
        <v>95</v>
      </c>
      <c r="AH5" s="112" t="s">
        <v>26</v>
      </c>
      <c r="AI5" s="112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8">
        <f>SUM(AJ5:AU5)</f>
        <v>0</v>
      </c>
    </row>
    <row r="6" spans="1:48" ht="12.75">
      <c r="A6" s="75" t="s">
        <v>97</v>
      </c>
      <c r="B6" s="112" t="s">
        <v>28</v>
      </c>
      <c r="C6" s="112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8">
        <f>SUM(D6:O6)</f>
        <v>0</v>
      </c>
      <c r="Q6" s="75" t="s">
        <v>97</v>
      </c>
      <c r="R6" s="112" t="s">
        <v>28</v>
      </c>
      <c r="S6" s="112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8">
        <f>SUM(T6:AE6)</f>
        <v>0</v>
      </c>
      <c r="AG6" s="75" t="s">
        <v>97</v>
      </c>
      <c r="AH6" s="112" t="s">
        <v>28</v>
      </c>
      <c r="AI6" s="112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8">
        <f>SUM(AJ6:AU6)</f>
        <v>0</v>
      </c>
    </row>
    <row r="7" spans="1:48" ht="12.75">
      <c r="A7" s="75">
        <v>2</v>
      </c>
      <c r="B7" s="112" t="s">
        <v>60</v>
      </c>
      <c r="C7" s="112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8">
        <f>SUM(D7:O7)</f>
        <v>0</v>
      </c>
      <c r="Q7" s="75">
        <v>2</v>
      </c>
      <c r="R7" s="112" t="s">
        <v>60</v>
      </c>
      <c r="S7" s="112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8">
        <f>SUM(T7:AE7)</f>
        <v>0</v>
      </c>
      <c r="AG7" s="75">
        <v>2</v>
      </c>
      <c r="AH7" s="112" t="s">
        <v>60</v>
      </c>
      <c r="AI7" s="112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8">
        <f>SUM(AJ7:AU7)</f>
        <v>0</v>
      </c>
    </row>
    <row r="8" spans="1:48" ht="12.75">
      <c r="A8" s="590">
        <v>3</v>
      </c>
      <c r="B8" s="591" t="s">
        <v>81</v>
      </c>
      <c r="C8" s="591"/>
      <c r="D8" s="595">
        <f>SUM(D4:D7)</f>
        <v>0</v>
      </c>
      <c r="E8" s="595">
        <f aca="true" t="shared" si="0" ref="E8:O8">SUM(E4:E7)</f>
        <v>0</v>
      </c>
      <c r="F8" s="595">
        <f t="shared" si="0"/>
        <v>0</v>
      </c>
      <c r="G8" s="595">
        <f t="shared" si="0"/>
        <v>0</v>
      </c>
      <c r="H8" s="595">
        <f t="shared" si="0"/>
        <v>0</v>
      </c>
      <c r="I8" s="595">
        <f t="shared" si="0"/>
        <v>0</v>
      </c>
      <c r="J8" s="595">
        <f t="shared" si="0"/>
        <v>0</v>
      </c>
      <c r="K8" s="595">
        <f t="shared" si="0"/>
        <v>0</v>
      </c>
      <c r="L8" s="595">
        <f t="shared" si="0"/>
        <v>0</v>
      </c>
      <c r="M8" s="595">
        <f t="shared" si="0"/>
        <v>0</v>
      </c>
      <c r="N8" s="595">
        <f t="shared" si="0"/>
        <v>0</v>
      </c>
      <c r="O8" s="595">
        <f t="shared" si="0"/>
        <v>0</v>
      </c>
      <c r="P8" s="594">
        <f>SUM(P4:P7)</f>
        <v>0</v>
      </c>
      <c r="Q8" s="590">
        <v>3</v>
      </c>
      <c r="R8" s="591" t="s">
        <v>81</v>
      </c>
      <c r="S8" s="591"/>
      <c r="T8" s="595">
        <f>SUM(T4:T7)</f>
        <v>0</v>
      </c>
      <c r="U8" s="595">
        <f aca="true" t="shared" si="1" ref="U8:AE8">SUM(U4:U7)</f>
        <v>0</v>
      </c>
      <c r="V8" s="595">
        <f t="shared" si="1"/>
        <v>0</v>
      </c>
      <c r="W8" s="595">
        <f t="shared" si="1"/>
        <v>0</v>
      </c>
      <c r="X8" s="595">
        <f t="shared" si="1"/>
        <v>0</v>
      </c>
      <c r="Y8" s="595">
        <f t="shared" si="1"/>
        <v>0</v>
      </c>
      <c r="Z8" s="595">
        <f t="shared" si="1"/>
        <v>0</v>
      </c>
      <c r="AA8" s="595">
        <f t="shared" si="1"/>
        <v>0</v>
      </c>
      <c r="AB8" s="595">
        <f t="shared" si="1"/>
        <v>0</v>
      </c>
      <c r="AC8" s="595">
        <f t="shared" si="1"/>
        <v>0</v>
      </c>
      <c r="AD8" s="595">
        <f t="shared" si="1"/>
        <v>0</v>
      </c>
      <c r="AE8" s="595">
        <f t="shared" si="1"/>
        <v>0</v>
      </c>
      <c r="AF8" s="594">
        <f>SUM(AF4:AF7)</f>
        <v>0</v>
      </c>
      <c r="AG8" s="590">
        <v>3</v>
      </c>
      <c r="AH8" s="591" t="s">
        <v>81</v>
      </c>
      <c r="AI8" s="591"/>
      <c r="AJ8" s="595">
        <f>SUM(AJ4:AJ7)</f>
        <v>0</v>
      </c>
      <c r="AK8" s="595">
        <f aca="true" t="shared" si="2" ref="AK8:AU8">SUM(AK4:AK7)</f>
        <v>0</v>
      </c>
      <c r="AL8" s="595">
        <f t="shared" si="2"/>
        <v>0</v>
      </c>
      <c r="AM8" s="595">
        <f t="shared" si="2"/>
        <v>0</v>
      </c>
      <c r="AN8" s="595">
        <f t="shared" si="2"/>
        <v>0</v>
      </c>
      <c r="AO8" s="595">
        <f t="shared" si="2"/>
        <v>0</v>
      </c>
      <c r="AP8" s="595">
        <f t="shared" si="2"/>
        <v>0</v>
      </c>
      <c r="AQ8" s="595">
        <f t="shared" si="2"/>
        <v>0</v>
      </c>
      <c r="AR8" s="595">
        <f t="shared" si="2"/>
        <v>0</v>
      </c>
      <c r="AS8" s="595">
        <f t="shared" si="2"/>
        <v>0</v>
      </c>
      <c r="AT8" s="595">
        <f t="shared" si="2"/>
        <v>0</v>
      </c>
      <c r="AU8" s="595">
        <f t="shared" si="2"/>
        <v>0</v>
      </c>
      <c r="AV8" s="594">
        <f>SUM(AV4:AV7)</f>
        <v>0</v>
      </c>
    </row>
    <row r="9" spans="1:48" s="129" customFormat="1" ht="8.25">
      <c r="A9" s="125"/>
      <c r="B9" s="126"/>
      <c r="C9" s="126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30"/>
      <c r="Q9" s="125"/>
      <c r="R9" s="126"/>
      <c r="S9" s="126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30"/>
      <c r="AG9" s="125"/>
      <c r="AH9" s="126"/>
      <c r="AI9" s="126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30"/>
    </row>
    <row r="10" spans="1:48" ht="12.75">
      <c r="A10" s="75">
        <v>4</v>
      </c>
      <c r="B10" s="112" t="s">
        <v>8</v>
      </c>
      <c r="C10" s="112"/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8">
        <f aca="true" t="shared" si="3" ref="P10:P20">SUM(D10:O10)</f>
        <v>0</v>
      </c>
      <c r="Q10" s="75">
        <v>4</v>
      </c>
      <c r="R10" s="112" t="s">
        <v>8</v>
      </c>
      <c r="S10" s="112"/>
      <c r="T10" s="77">
        <v>0</v>
      </c>
      <c r="U10" s="77">
        <v>0</v>
      </c>
      <c r="V10" s="77">
        <v>0</v>
      </c>
      <c r="W10" s="77">
        <v>0</v>
      </c>
      <c r="X10" s="77">
        <v>0</v>
      </c>
      <c r="Y10" s="77">
        <v>0</v>
      </c>
      <c r="Z10" s="77">
        <v>0</v>
      </c>
      <c r="AA10" s="77">
        <v>0</v>
      </c>
      <c r="AB10" s="77">
        <v>0</v>
      </c>
      <c r="AC10" s="77">
        <v>0</v>
      </c>
      <c r="AD10" s="77">
        <v>0</v>
      </c>
      <c r="AE10" s="77">
        <v>0</v>
      </c>
      <c r="AF10" s="78">
        <f aca="true" t="shared" si="4" ref="AF10:AF20">SUM(T10:AE10)</f>
        <v>0</v>
      </c>
      <c r="AG10" s="75">
        <v>4</v>
      </c>
      <c r="AH10" s="112" t="s">
        <v>8</v>
      </c>
      <c r="AI10" s="112"/>
      <c r="AJ10" s="77">
        <v>0</v>
      </c>
      <c r="AK10" s="77">
        <v>0</v>
      </c>
      <c r="AL10" s="77">
        <v>0</v>
      </c>
      <c r="AM10" s="77">
        <v>0</v>
      </c>
      <c r="AN10" s="77">
        <v>0</v>
      </c>
      <c r="AO10" s="77">
        <v>0</v>
      </c>
      <c r="AP10" s="77">
        <v>0</v>
      </c>
      <c r="AQ10" s="77">
        <v>0</v>
      </c>
      <c r="AR10" s="77">
        <v>0</v>
      </c>
      <c r="AS10" s="77">
        <v>0</v>
      </c>
      <c r="AT10" s="77">
        <v>0</v>
      </c>
      <c r="AU10" s="77">
        <v>0</v>
      </c>
      <c r="AV10" s="78">
        <f aca="true" t="shared" si="5" ref="AV10:AV20">SUM(AJ10:AU10)</f>
        <v>0</v>
      </c>
    </row>
    <row r="11" spans="1:48" ht="12.75">
      <c r="A11" s="75">
        <v>5</v>
      </c>
      <c r="B11" s="112" t="s">
        <v>29</v>
      </c>
      <c r="C11" s="112"/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8">
        <f t="shared" si="3"/>
        <v>0</v>
      </c>
      <c r="Q11" s="75">
        <v>5</v>
      </c>
      <c r="R11" s="112" t="s">
        <v>29</v>
      </c>
      <c r="S11" s="112"/>
      <c r="T11" s="77">
        <v>0</v>
      </c>
      <c r="U11" s="77">
        <v>0</v>
      </c>
      <c r="V11" s="77">
        <v>0</v>
      </c>
      <c r="W11" s="77">
        <v>0</v>
      </c>
      <c r="X11" s="77">
        <v>0</v>
      </c>
      <c r="Y11" s="77">
        <v>0</v>
      </c>
      <c r="Z11" s="77">
        <v>0</v>
      </c>
      <c r="AA11" s="77">
        <v>0</v>
      </c>
      <c r="AB11" s="77">
        <v>0</v>
      </c>
      <c r="AC11" s="77">
        <v>0</v>
      </c>
      <c r="AD11" s="77">
        <v>0</v>
      </c>
      <c r="AE11" s="77">
        <v>0</v>
      </c>
      <c r="AF11" s="78">
        <f t="shared" si="4"/>
        <v>0</v>
      </c>
      <c r="AG11" s="75">
        <v>5</v>
      </c>
      <c r="AH11" s="112" t="s">
        <v>29</v>
      </c>
      <c r="AI11" s="112"/>
      <c r="AJ11" s="77">
        <v>0</v>
      </c>
      <c r="AK11" s="77">
        <v>0</v>
      </c>
      <c r="AL11" s="77">
        <v>0</v>
      </c>
      <c r="AM11" s="77">
        <v>0</v>
      </c>
      <c r="AN11" s="77">
        <v>0</v>
      </c>
      <c r="AO11" s="77">
        <v>0</v>
      </c>
      <c r="AP11" s="77">
        <v>0</v>
      </c>
      <c r="AQ11" s="77">
        <v>0</v>
      </c>
      <c r="AR11" s="77">
        <v>0</v>
      </c>
      <c r="AS11" s="77">
        <v>0</v>
      </c>
      <c r="AT11" s="77">
        <v>0</v>
      </c>
      <c r="AU11" s="77">
        <v>0</v>
      </c>
      <c r="AV11" s="78">
        <f t="shared" si="5"/>
        <v>0</v>
      </c>
    </row>
    <row r="12" spans="1:48" ht="12.75">
      <c r="A12" s="75">
        <v>6</v>
      </c>
      <c r="B12" s="112" t="s">
        <v>30</v>
      </c>
      <c r="C12" s="112"/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8">
        <f t="shared" si="3"/>
        <v>0</v>
      </c>
      <c r="Q12" s="75">
        <v>6</v>
      </c>
      <c r="R12" s="112" t="s">
        <v>30</v>
      </c>
      <c r="S12" s="112"/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78">
        <f t="shared" si="4"/>
        <v>0</v>
      </c>
      <c r="AG12" s="75">
        <v>6</v>
      </c>
      <c r="AH12" s="112" t="s">
        <v>30</v>
      </c>
      <c r="AI12" s="112"/>
      <c r="AJ12" s="77">
        <v>0</v>
      </c>
      <c r="AK12" s="77">
        <v>0</v>
      </c>
      <c r="AL12" s="77">
        <v>0</v>
      </c>
      <c r="AM12" s="77">
        <v>0</v>
      </c>
      <c r="AN12" s="77">
        <v>0</v>
      </c>
      <c r="AO12" s="77">
        <v>0</v>
      </c>
      <c r="AP12" s="77">
        <v>0</v>
      </c>
      <c r="AQ12" s="77">
        <v>0</v>
      </c>
      <c r="AR12" s="77">
        <v>0</v>
      </c>
      <c r="AS12" s="77">
        <v>0</v>
      </c>
      <c r="AT12" s="77">
        <v>0</v>
      </c>
      <c r="AU12" s="77">
        <v>0</v>
      </c>
      <c r="AV12" s="78">
        <f t="shared" si="5"/>
        <v>0</v>
      </c>
    </row>
    <row r="13" spans="1:48" ht="12.75">
      <c r="A13" s="75">
        <v>7</v>
      </c>
      <c r="B13" s="112" t="s">
        <v>31</v>
      </c>
      <c r="C13" s="112"/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8">
        <f t="shared" si="3"/>
        <v>0</v>
      </c>
      <c r="Q13" s="75">
        <v>7</v>
      </c>
      <c r="R13" s="112" t="s">
        <v>31</v>
      </c>
      <c r="S13" s="112"/>
      <c r="T13" s="77">
        <v>0</v>
      </c>
      <c r="U13" s="77">
        <v>0</v>
      </c>
      <c r="V13" s="77">
        <v>0</v>
      </c>
      <c r="W13" s="77">
        <v>0</v>
      </c>
      <c r="X13" s="77">
        <v>0</v>
      </c>
      <c r="Y13" s="77">
        <v>0</v>
      </c>
      <c r="Z13" s="77">
        <v>0</v>
      </c>
      <c r="AA13" s="77">
        <v>0</v>
      </c>
      <c r="AB13" s="77">
        <v>0</v>
      </c>
      <c r="AC13" s="77">
        <v>0</v>
      </c>
      <c r="AD13" s="77">
        <v>0</v>
      </c>
      <c r="AE13" s="77">
        <v>0</v>
      </c>
      <c r="AF13" s="78">
        <f t="shared" si="4"/>
        <v>0</v>
      </c>
      <c r="AG13" s="75">
        <v>7</v>
      </c>
      <c r="AH13" s="112" t="s">
        <v>31</v>
      </c>
      <c r="AI13" s="112"/>
      <c r="AJ13" s="77">
        <v>0</v>
      </c>
      <c r="AK13" s="77">
        <v>0</v>
      </c>
      <c r="AL13" s="77">
        <v>0</v>
      </c>
      <c r="AM13" s="77">
        <v>0</v>
      </c>
      <c r="AN13" s="77">
        <v>0</v>
      </c>
      <c r="AO13" s="77">
        <v>0</v>
      </c>
      <c r="AP13" s="77">
        <v>0</v>
      </c>
      <c r="AQ13" s="77">
        <v>0</v>
      </c>
      <c r="AR13" s="77">
        <v>0</v>
      </c>
      <c r="AS13" s="77">
        <v>0</v>
      </c>
      <c r="AT13" s="77">
        <v>0</v>
      </c>
      <c r="AU13" s="77">
        <v>0</v>
      </c>
      <c r="AV13" s="78">
        <f t="shared" si="5"/>
        <v>0</v>
      </c>
    </row>
    <row r="14" spans="1:48" ht="12.75">
      <c r="A14" s="75">
        <v>8</v>
      </c>
      <c r="B14" s="112" t="s">
        <v>32</v>
      </c>
      <c r="C14" s="112"/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8">
        <f t="shared" si="3"/>
        <v>0</v>
      </c>
      <c r="Q14" s="75">
        <v>8</v>
      </c>
      <c r="R14" s="112" t="s">
        <v>32</v>
      </c>
      <c r="S14" s="112"/>
      <c r="T14" s="77">
        <v>0</v>
      </c>
      <c r="U14" s="77">
        <v>0</v>
      </c>
      <c r="V14" s="77">
        <v>0</v>
      </c>
      <c r="W14" s="77">
        <v>0</v>
      </c>
      <c r="X14" s="77">
        <v>0</v>
      </c>
      <c r="Y14" s="77">
        <v>0</v>
      </c>
      <c r="Z14" s="77">
        <v>0</v>
      </c>
      <c r="AA14" s="77">
        <v>0</v>
      </c>
      <c r="AB14" s="77">
        <v>0</v>
      </c>
      <c r="AC14" s="77">
        <v>0</v>
      </c>
      <c r="AD14" s="77">
        <v>0</v>
      </c>
      <c r="AE14" s="77">
        <v>0</v>
      </c>
      <c r="AF14" s="78">
        <f t="shared" si="4"/>
        <v>0</v>
      </c>
      <c r="AG14" s="75">
        <v>8</v>
      </c>
      <c r="AH14" s="112" t="s">
        <v>32</v>
      </c>
      <c r="AI14" s="112"/>
      <c r="AJ14" s="77">
        <v>0</v>
      </c>
      <c r="AK14" s="77">
        <v>0</v>
      </c>
      <c r="AL14" s="77">
        <v>0</v>
      </c>
      <c r="AM14" s="77">
        <v>0</v>
      </c>
      <c r="AN14" s="77">
        <v>0</v>
      </c>
      <c r="AO14" s="77">
        <v>0</v>
      </c>
      <c r="AP14" s="77">
        <v>0</v>
      </c>
      <c r="AQ14" s="77">
        <v>0</v>
      </c>
      <c r="AR14" s="77">
        <v>0</v>
      </c>
      <c r="AS14" s="77">
        <v>0</v>
      </c>
      <c r="AT14" s="77">
        <v>0</v>
      </c>
      <c r="AU14" s="77">
        <v>0</v>
      </c>
      <c r="AV14" s="78">
        <f t="shared" si="5"/>
        <v>0</v>
      </c>
    </row>
    <row r="15" spans="1:48" ht="12.75">
      <c r="A15" s="75">
        <v>9</v>
      </c>
      <c r="B15" s="112" t="s">
        <v>33</v>
      </c>
      <c r="C15" s="112"/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8">
        <f t="shared" si="3"/>
        <v>0</v>
      </c>
      <c r="Q15" s="75">
        <v>9</v>
      </c>
      <c r="R15" s="112" t="s">
        <v>33</v>
      </c>
      <c r="S15" s="112"/>
      <c r="T15" s="77">
        <v>0</v>
      </c>
      <c r="U15" s="77">
        <v>0</v>
      </c>
      <c r="V15" s="77">
        <v>0</v>
      </c>
      <c r="W15" s="77">
        <v>0</v>
      </c>
      <c r="X15" s="77">
        <v>0</v>
      </c>
      <c r="Y15" s="77">
        <v>0</v>
      </c>
      <c r="Z15" s="77">
        <v>0</v>
      </c>
      <c r="AA15" s="77">
        <v>0</v>
      </c>
      <c r="AB15" s="77">
        <v>0</v>
      </c>
      <c r="AC15" s="77">
        <v>0</v>
      </c>
      <c r="AD15" s="77">
        <v>0</v>
      </c>
      <c r="AE15" s="77">
        <v>0</v>
      </c>
      <c r="AF15" s="78">
        <f t="shared" si="4"/>
        <v>0</v>
      </c>
      <c r="AG15" s="75">
        <v>9</v>
      </c>
      <c r="AH15" s="112" t="s">
        <v>33</v>
      </c>
      <c r="AI15" s="112"/>
      <c r="AJ15" s="77">
        <v>0</v>
      </c>
      <c r="AK15" s="77">
        <v>0</v>
      </c>
      <c r="AL15" s="77">
        <v>0</v>
      </c>
      <c r="AM15" s="77">
        <v>0</v>
      </c>
      <c r="AN15" s="77">
        <v>0</v>
      </c>
      <c r="AO15" s="77">
        <v>0</v>
      </c>
      <c r="AP15" s="77">
        <v>0</v>
      </c>
      <c r="AQ15" s="77">
        <v>0</v>
      </c>
      <c r="AR15" s="77">
        <v>0</v>
      </c>
      <c r="AS15" s="77">
        <v>0</v>
      </c>
      <c r="AT15" s="77">
        <v>0</v>
      </c>
      <c r="AU15" s="77">
        <v>0</v>
      </c>
      <c r="AV15" s="78">
        <f t="shared" si="5"/>
        <v>0</v>
      </c>
    </row>
    <row r="16" spans="1:48" ht="12.75">
      <c r="A16" s="75">
        <v>10</v>
      </c>
      <c r="B16" s="112" t="s">
        <v>34</v>
      </c>
      <c r="C16" s="112"/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8">
        <f t="shared" si="3"/>
        <v>0</v>
      </c>
      <c r="Q16" s="75">
        <v>10</v>
      </c>
      <c r="R16" s="112" t="s">
        <v>34</v>
      </c>
      <c r="S16" s="112"/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77">
        <v>0</v>
      </c>
      <c r="AF16" s="78">
        <f t="shared" si="4"/>
        <v>0</v>
      </c>
      <c r="AG16" s="75">
        <v>10</v>
      </c>
      <c r="AH16" s="112" t="s">
        <v>34</v>
      </c>
      <c r="AI16" s="112"/>
      <c r="AJ16" s="77">
        <v>0</v>
      </c>
      <c r="AK16" s="77">
        <v>0</v>
      </c>
      <c r="AL16" s="77">
        <v>0</v>
      </c>
      <c r="AM16" s="77">
        <v>0</v>
      </c>
      <c r="AN16" s="77">
        <v>0</v>
      </c>
      <c r="AO16" s="77">
        <v>0</v>
      </c>
      <c r="AP16" s="77">
        <v>0</v>
      </c>
      <c r="AQ16" s="77">
        <v>0</v>
      </c>
      <c r="AR16" s="77">
        <v>0</v>
      </c>
      <c r="AS16" s="77">
        <v>0</v>
      </c>
      <c r="AT16" s="77">
        <v>0</v>
      </c>
      <c r="AU16" s="77">
        <v>0</v>
      </c>
      <c r="AV16" s="78">
        <f t="shared" si="5"/>
        <v>0</v>
      </c>
    </row>
    <row r="17" spans="1:48" ht="12.75">
      <c r="A17" s="75">
        <v>11</v>
      </c>
      <c r="B17" s="112" t="s">
        <v>35</v>
      </c>
      <c r="C17" s="112"/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8">
        <f t="shared" si="3"/>
        <v>0</v>
      </c>
      <c r="Q17" s="75">
        <v>11</v>
      </c>
      <c r="R17" s="112" t="s">
        <v>35</v>
      </c>
      <c r="S17" s="112"/>
      <c r="T17" s="77">
        <v>0</v>
      </c>
      <c r="U17" s="77">
        <v>0</v>
      </c>
      <c r="V17" s="77">
        <v>0</v>
      </c>
      <c r="W17" s="77">
        <v>0</v>
      </c>
      <c r="X17" s="77">
        <v>0</v>
      </c>
      <c r="Y17" s="77">
        <v>0</v>
      </c>
      <c r="Z17" s="77">
        <v>0</v>
      </c>
      <c r="AA17" s="77">
        <v>0</v>
      </c>
      <c r="AB17" s="77">
        <v>0</v>
      </c>
      <c r="AC17" s="77">
        <v>0</v>
      </c>
      <c r="AD17" s="77">
        <v>0</v>
      </c>
      <c r="AE17" s="77">
        <v>0</v>
      </c>
      <c r="AF17" s="78">
        <f t="shared" si="4"/>
        <v>0</v>
      </c>
      <c r="AG17" s="75">
        <v>11</v>
      </c>
      <c r="AH17" s="112" t="s">
        <v>35</v>
      </c>
      <c r="AI17" s="112"/>
      <c r="AJ17" s="77">
        <v>0</v>
      </c>
      <c r="AK17" s="77">
        <v>0</v>
      </c>
      <c r="AL17" s="77">
        <v>0</v>
      </c>
      <c r="AM17" s="77">
        <v>0</v>
      </c>
      <c r="AN17" s="77">
        <v>0</v>
      </c>
      <c r="AO17" s="77">
        <v>0</v>
      </c>
      <c r="AP17" s="77">
        <v>0</v>
      </c>
      <c r="AQ17" s="77">
        <v>0</v>
      </c>
      <c r="AR17" s="77">
        <v>0</v>
      </c>
      <c r="AS17" s="77">
        <v>0</v>
      </c>
      <c r="AT17" s="77">
        <v>0</v>
      </c>
      <c r="AU17" s="77">
        <v>0</v>
      </c>
      <c r="AV17" s="78">
        <f t="shared" si="5"/>
        <v>0</v>
      </c>
    </row>
    <row r="18" spans="1:48" ht="12.75">
      <c r="A18" s="75">
        <v>12</v>
      </c>
      <c r="B18" s="112" t="s">
        <v>36</v>
      </c>
      <c r="C18" s="112"/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8">
        <f t="shared" si="3"/>
        <v>0</v>
      </c>
      <c r="Q18" s="75">
        <v>12</v>
      </c>
      <c r="R18" s="112" t="s">
        <v>36</v>
      </c>
      <c r="S18" s="112"/>
      <c r="T18" s="77">
        <v>0</v>
      </c>
      <c r="U18" s="77">
        <v>0</v>
      </c>
      <c r="V18" s="77">
        <v>0</v>
      </c>
      <c r="W18" s="77">
        <v>0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77">
        <v>0</v>
      </c>
      <c r="AE18" s="77">
        <v>0</v>
      </c>
      <c r="AF18" s="78">
        <f t="shared" si="4"/>
        <v>0</v>
      </c>
      <c r="AG18" s="75">
        <v>12</v>
      </c>
      <c r="AH18" s="112" t="s">
        <v>36</v>
      </c>
      <c r="AI18" s="112"/>
      <c r="AJ18" s="77">
        <v>0</v>
      </c>
      <c r="AK18" s="77">
        <v>0</v>
      </c>
      <c r="AL18" s="77">
        <v>0</v>
      </c>
      <c r="AM18" s="77">
        <v>0</v>
      </c>
      <c r="AN18" s="77">
        <v>0</v>
      </c>
      <c r="AO18" s="77">
        <v>0</v>
      </c>
      <c r="AP18" s="77">
        <v>0</v>
      </c>
      <c r="AQ18" s="77">
        <v>0</v>
      </c>
      <c r="AR18" s="77">
        <v>0</v>
      </c>
      <c r="AS18" s="77">
        <v>0</v>
      </c>
      <c r="AT18" s="77">
        <v>0</v>
      </c>
      <c r="AU18" s="77">
        <v>0</v>
      </c>
      <c r="AV18" s="78">
        <f t="shared" si="5"/>
        <v>0</v>
      </c>
    </row>
    <row r="19" spans="1:48" ht="12.75">
      <c r="A19" s="75">
        <v>13</v>
      </c>
      <c r="B19" s="112" t="s">
        <v>21</v>
      </c>
      <c r="C19" s="112"/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86">
        <f t="shared" si="3"/>
        <v>0</v>
      </c>
      <c r="Q19" s="75">
        <v>13</v>
      </c>
      <c r="R19" s="112" t="s">
        <v>21</v>
      </c>
      <c r="S19" s="112"/>
      <c r="T19" s="77">
        <v>0</v>
      </c>
      <c r="U19" s="77">
        <v>0</v>
      </c>
      <c r="V19" s="77">
        <v>0</v>
      </c>
      <c r="W19" s="77">
        <v>0</v>
      </c>
      <c r="X19" s="77">
        <v>0</v>
      </c>
      <c r="Y19" s="77">
        <v>0</v>
      </c>
      <c r="Z19" s="77">
        <v>0</v>
      </c>
      <c r="AA19" s="77">
        <v>0</v>
      </c>
      <c r="AB19" s="77">
        <v>0</v>
      </c>
      <c r="AC19" s="77">
        <v>0</v>
      </c>
      <c r="AD19" s="77">
        <v>0</v>
      </c>
      <c r="AE19" s="77">
        <v>0</v>
      </c>
      <c r="AF19" s="86">
        <f t="shared" si="4"/>
        <v>0</v>
      </c>
      <c r="AG19" s="75">
        <v>13</v>
      </c>
      <c r="AH19" s="112" t="s">
        <v>21</v>
      </c>
      <c r="AI19" s="112"/>
      <c r="AJ19" s="77">
        <v>0</v>
      </c>
      <c r="AK19" s="77">
        <v>0</v>
      </c>
      <c r="AL19" s="77">
        <v>0</v>
      </c>
      <c r="AM19" s="77">
        <v>0</v>
      </c>
      <c r="AN19" s="77">
        <v>0</v>
      </c>
      <c r="AO19" s="77">
        <v>0</v>
      </c>
      <c r="AP19" s="77">
        <v>0</v>
      </c>
      <c r="AQ19" s="77">
        <v>0</v>
      </c>
      <c r="AR19" s="77">
        <v>0</v>
      </c>
      <c r="AS19" s="77">
        <v>0</v>
      </c>
      <c r="AT19" s="77">
        <v>0</v>
      </c>
      <c r="AU19" s="77">
        <v>0</v>
      </c>
      <c r="AV19" s="86">
        <f t="shared" si="5"/>
        <v>0</v>
      </c>
    </row>
    <row r="20" spans="1:48" ht="12.75">
      <c r="A20" s="75">
        <v>14</v>
      </c>
      <c r="B20" s="112"/>
      <c r="C20" s="112"/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86">
        <f t="shared" si="3"/>
        <v>0</v>
      </c>
      <c r="Q20" s="75">
        <v>14</v>
      </c>
      <c r="R20" s="112"/>
      <c r="S20" s="112"/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0</v>
      </c>
      <c r="Z20" s="77">
        <v>0</v>
      </c>
      <c r="AA20" s="77">
        <v>0</v>
      </c>
      <c r="AB20" s="77">
        <v>0</v>
      </c>
      <c r="AC20" s="77">
        <v>0</v>
      </c>
      <c r="AD20" s="77">
        <v>0</v>
      </c>
      <c r="AE20" s="77">
        <v>0</v>
      </c>
      <c r="AF20" s="86">
        <f t="shared" si="4"/>
        <v>0</v>
      </c>
      <c r="AG20" s="75">
        <v>14</v>
      </c>
      <c r="AH20" s="112"/>
      <c r="AI20" s="112"/>
      <c r="AJ20" s="77">
        <v>0</v>
      </c>
      <c r="AK20" s="77">
        <v>0</v>
      </c>
      <c r="AL20" s="77">
        <v>0</v>
      </c>
      <c r="AM20" s="77">
        <v>0</v>
      </c>
      <c r="AN20" s="77">
        <v>0</v>
      </c>
      <c r="AO20" s="77">
        <v>0</v>
      </c>
      <c r="AP20" s="77">
        <v>0</v>
      </c>
      <c r="AQ20" s="77">
        <v>0</v>
      </c>
      <c r="AR20" s="77">
        <v>0</v>
      </c>
      <c r="AS20" s="77">
        <v>0</v>
      </c>
      <c r="AT20" s="77">
        <v>0</v>
      </c>
      <c r="AU20" s="77">
        <v>0</v>
      </c>
      <c r="AV20" s="86">
        <f t="shared" si="5"/>
        <v>0</v>
      </c>
    </row>
    <row r="21" spans="1:48" ht="12.75">
      <c r="A21" s="590">
        <v>15</v>
      </c>
      <c r="B21" s="591" t="s">
        <v>82</v>
      </c>
      <c r="C21" s="591"/>
      <c r="D21" s="595">
        <f aca="true" t="shared" si="6" ref="D21:P21">SUM(D10:D20)</f>
        <v>0</v>
      </c>
      <c r="E21" s="595">
        <f t="shared" si="6"/>
        <v>0</v>
      </c>
      <c r="F21" s="595">
        <f t="shared" si="6"/>
        <v>0</v>
      </c>
      <c r="G21" s="595">
        <f t="shared" si="6"/>
        <v>0</v>
      </c>
      <c r="H21" s="595">
        <f t="shared" si="6"/>
        <v>0</v>
      </c>
      <c r="I21" s="595">
        <f t="shared" si="6"/>
        <v>0</v>
      </c>
      <c r="J21" s="595">
        <f t="shared" si="6"/>
        <v>0</v>
      </c>
      <c r="K21" s="595">
        <f t="shared" si="6"/>
        <v>0</v>
      </c>
      <c r="L21" s="595">
        <f t="shared" si="6"/>
        <v>0</v>
      </c>
      <c r="M21" s="595">
        <f t="shared" si="6"/>
        <v>0</v>
      </c>
      <c r="N21" s="595">
        <f t="shared" si="6"/>
        <v>0</v>
      </c>
      <c r="O21" s="595">
        <f t="shared" si="6"/>
        <v>0</v>
      </c>
      <c r="P21" s="596">
        <f t="shared" si="6"/>
        <v>0</v>
      </c>
      <c r="Q21" s="590">
        <v>15</v>
      </c>
      <c r="R21" s="591" t="s">
        <v>82</v>
      </c>
      <c r="S21" s="591"/>
      <c r="T21" s="595">
        <f aca="true" t="shared" si="7" ref="T21:AF21">SUM(T10:T20)</f>
        <v>0</v>
      </c>
      <c r="U21" s="595">
        <f t="shared" si="7"/>
        <v>0</v>
      </c>
      <c r="V21" s="595">
        <f t="shared" si="7"/>
        <v>0</v>
      </c>
      <c r="W21" s="595">
        <f t="shared" si="7"/>
        <v>0</v>
      </c>
      <c r="X21" s="595">
        <f t="shared" si="7"/>
        <v>0</v>
      </c>
      <c r="Y21" s="595">
        <f t="shared" si="7"/>
        <v>0</v>
      </c>
      <c r="Z21" s="595">
        <f t="shared" si="7"/>
        <v>0</v>
      </c>
      <c r="AA21" s="595">
        <f t="shared" si="7"/>
        <v>0</v>
      </c>
      <c r="AB21" s="595">
        <f t="shared" si="7"/>
        <v>0</v>
      </c>
      <c r="AC21" s="595">
        <f t="shared" si="7"/>
        <v>0</v>
      </c>
      <c r="AD21" s="595">
        <f t="shared" si="7"/>
        <v>0</v>
      </c>
      <c r="AE21" s="595">
        <f t="shared" si="7"/>
        <v>0</v>
      </c>
      <c r="AF21" s="596">
        <f t="shared" si="7"/>
        <v>0</v>
      </c>
      <c r="AG21" s="590">
        <v>15</v>
      </c>
      <c r="AH21" s="591" t="s">
        <v>82</v>
      </c>
      <c r="AI21" s="591"/>
      <c r="AJ21" s="595">
        <f aca="true" t="shared" si="8" ref="AJ21:AV21">SUM(AJ10:AJ20)</f>
        <v>0</v>
      </c>
      <c r="AK21" s="595">
        <f t="shared" si="8"/>
        <v>0</v>
      </c>
      <c r="AL21" s="595">
        <f t="shared" si="8"/>
        <v>0</v>
      </c>
      <c r="AM21" s="595">
        <f t="shared" si="8"/>
        <v>0</v>
      </c>
      <c r="AN21" s="595">
        <f t="shared" si="8"/>
        <v>0</v>
      </c>
      <c r="AO21" s="595">
        <f t="shared" si="8"/>
        <v>0</v>
      </c>
      <c r="AP21" s="595">
        <f t="shared" si="8"/>
        <v>0</v>
      </c>
      <c r="AQ21" s="595">
        <f t="shared" si="8"/>
        <v>0</v>
      </c>
      <c r="AR21" s="595">
        <f t="shared" si="8"/>
        <v>0</v>
      </c>
      <c r="AS21" s="595">
        <f t="shared" si="8"/>
        <v>0</v>
      </c>
      <c r="AT21" s="595">
        <f t="shared" si="8"/>
        <v>0</v>
      </c>
      <c r="AU21" s="595">
        <f t="shared" si="8"/>
        <v>0</v>
      </c>
      <c r="AV21" s="596">
        <f t="shared" si="8"/>
        <v>0</v>
      </c>
    </row>
    <row r="22" spans="1:48" s="129" customFormat="1" ht="8.25">
      <c r="A22" s="125"/>
      <c r="B22" s="126"/>
      <c r="C22" s="126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8"/>
      <c r="Q22" s="125"/>
      <c r="R22" s="126"/>
      <c r="S22" s="126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8"/>
      <c r="AG22" s="125"/>
      <c r="AH22" s="126"/>
      <c r="AI22" s="126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8"/>
    </row>
    <row r="23" spans="1:48" ht="12.75">
      <c r="A23" s="75">
        <v>16</v>
      </c>
      <c r="B23" s="752" t="s">
        <v>350</v>
      </c>
      <c r="C23" s="112"/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8">
        <f aca="true" t="shared" si="9" ref="P23:P28">SUM(D23:O23)</f>
        <v>0</v>
      </c>
      <c r="Q23" s="75">
        <v>16</v>
      </c>
      <c r="R23" s="752" t="s">
        <v>350</v>
      </c>
      <c r="S23" s="112"/>
      <c r="T23" s="77">
        <v>0</v>
      </c>
      <c r="U23" s="77">
        <v>0</v>
      </c>
      <c r="V23" s="77">
        <v>0</v>
      </c>
      <c r="W23" s="77">
        <v>0</v>
      </c>
      <c r="X23" s="77">
        <v>0</v>
      </c>
      <c r="Y23" s="77">
        <v>0</v>
      </c>
      <c r="Z23" s="77">
        <v>0</v>
      </c>
      <c r="AA23" s="77">
        <v>0</v>
      </c>
      <c r="AB23" s="77">
        <v>0</v>
      </c>
      <c r="AC23" s="77">
        <v>0</v>
      </c>
      <c r="AD23" s="77">
        <v>0</v>
      </c>
      <c r="AE23" s="77">
        <v>0</v>
      </c>
      <c r="AF23" s="78">
        <f aca="true" t="shared" si="10" ref="AF23:AF28">SUM(T23:AE23)</f>
        <v>0</v>
      </c>
      <c r="AG23" s="75">
        <v>16</v>
      </c>
      <c r="AH23" s="752" t="s">
        <v>350</v>
      </c>
      <c r="AI23" s="112"/>
      <c r="AJ23" s="77">
        <v>0</v>
      </c>
      <c r="AK23" s="77">
        <v>0</v>
      </c>
      <c r="AL23" s="77">
        <v>0</v>
      </c>
      <c r="AM23" s="77">
        <v>0</v>
      </c>
      <c r="AN23" s="77">
        <v>0</v>
      </c>
      <c r="AO23" s="77">
        <v>0</v>
      </c>
      <c r="AP23" s="77">
        <v>0</v>
      </c>
      <c r="AQ23" s="77">
        <v>0</v>
      </c>
      <c r="AR23" s="77">
        <v>0</v>
      </c>
      <c r="AS23" s="77">
        <v>0</v>
      </c>
      <c r="AT23" s="77">
        <v>0</v>
      </c>
      <c r="AU23" s="77">
        <v>0</v>
      </c>
      <c r="AV23" s="78">
        <f aca="true" t="shared" si="11" ref="AV23:AV28">SUM(AJ23:AU23)</f>
        <v>0</v>
      </c>
    </row>
    <row r="24" spans="1:48" ht="12.75">
      <c r="A24" s="75">
        <v>17</v>
      </c>
      <c r="B24" s="112" t="s">
        <v>83</v>
      </c>
      <c r="C24" s="112"/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8">
        <f t="shared" si="9"/>
        <v>0</v>
      </c>
      <c r="Q24" s="75">
        <v>17</v>
      </c>
      <c r="R24" s="112" t="s">
        <v>83</v>
      </c>
      <c r="S24" s="112"/>
      <c r="T24" s="77">
        <v>0</v>
      </c>
      <c r="U24" s="77">
        <v>0</v>
      </c>
      <c r="V24" s="77">
        <v>0</v>
      </c>
      <c r="W24" s="77">
        <v>0</v>
      </c>
      <c r="X24" s="77">
        <v>0</v>
      </c>
      <c r="Y24" s="77">
        <v>0</v>
      </c>
      <c r="Z24" s="77">
        <v>0</v>
      </c>
      <c r="AA24" s="77">
        <v>0</v>
      </c>
      <c r="AB24" s="77">
        <v>0</v>
      </c>
      <c r="AC24" s="77">
        <v>0</v>
      </c>
      <c r="AD24" s="77">
        <v>0</v>
      </c>
      <c r="AE24" s="77">
        <v>0</v>
      </c>
      <c r="AF24" s="78">
        <f t="shared" si="10"/>
        <v>0</v>
      </c>
      <c r="AG24" s="75">
        <v>17</v>
      </c>
      <c r="AH24" s="112" t="s">
        <v>83</v>
      </c>
      <c r="AI24" s="112"/>
      <c r="AJ24" s="77">
        <v>0</v>
      </c>
      <c r="AK24" s="77">
        <v>0</v>
      </c>
      <c r="AL24" s="77">
        <v>0</v>
      </c>
      <c r="AM24" s="77">
        <v>0</v>
      </c>
      <c r="AN24" s="77">
        <v>0</v>
      </c>
      <c r="AO24" s="77">
        <v>0</v>
      </c>
      <c r="AP24" s="77">
        <v>0</v>
      </c>
      <c r="AQ24" s="77">
        <v>0</v>
      </c>
      <c r="AR24" s="77">
        <v>0</v>
      </c>
      <c r="AS24" s="77">
        <v>0</v>
      </c>
      <c r="AT24" s="77">
        <v>0</v>
      </c>
      <c r="AU24" s="77">
        <v>0</v>
      </c>
      <c r="AV24" s="78">
        <f t="shared" si="11"/>
        <v>0</v>
      </c>
    </row>
    <row r="25" spans="1:48" ht="12.75">
      <c r="A25" s="75">
        <v>18</v>
      </c>
      <c r="B25" s="112" t="s">
        <v>84</v>
      </c>
      <c r="C25" s="112"/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8">
        <f t="shared" si="9"/>
        <v>0</v>
      </c>
      <c r="Q25" s="75">
        <v>18</v>
      </c>
      <c r="R25" s="112" t="s">
        <v>84</v>
      </c>
      <c r="S25" s="112"/>
      <c r="T25" s="77">
        <v>0</v>
      </c>
      <c r="U25" s="77">
        <v>0</v>
      </c>
      <c r="V25" s="77">
        <v>0</v>
      </c>
      <c r="W25" s="77">
        <v>0</v>
      </c>
      <c r="X25" s="77">
        <v>0</v>
      </c>
      <c r="Y25" s="77">
        <v>0</v>
      </c>
      <c r="Z25" s="77">
        <v>0</v>
      </c>
      <c r="AA25" s="77">
        <v>0</v>
      </c>
      <c r="AB25" s="77">
        <v>0</v>
      </c>
      <c r="AC25" s="77">
        <v>0</v>
      </c>
      <c r="AD25" s="77">
        <v>0</v>
      </c>
      <c r="AE25" s="77">
        <v>0</v>
      </c>
      <c r="AF25" s="78">
        <f t="shared" si="10"/>
        <v>0</v>
      </c>
      <c r="AG25" s="75">
        <v>18</v>
      </c>
      <c r="AH25" s="112" t="s">
        <v>84</v>
      </c>
      <c r="AI25" s="112"/>
      <c r="AJ25" s="77">
        <v>0</v>
      </c>
      <c r="AK25" s="77">
        <v>0</v>
      </c>
      <c r="AL25" s="77">
        <v>0</v>
      </c>
      <c r="AM25" s="77">
        <v>0</v>
      </c>
      <c r="AN25" s="77">
        <v>0</v>
      </c>
      <c r="AO25" s="77">
        <v>0</v>
      </c>
      <c r="AP25" s="77">
        <v>0</v>
      </c>
      <c r="AQ25" s="77">
        <v>0</v>
      </c>
      <c r="AR25" s="77">
        <v>0</v>
      </c>
      <c r="AS25" s="77">
        <v>0</v>
      </c>
      <c r="AT25" s="77">
        <v>0</v>
      </c>
      <c r="AU25" s="77">
        <v>0</v>
      </c>
      <c r="AV25" s="78">
        <f t="shared" si="11"/>
        <v>0</v>
      </c>
    </row>
    <row r="26" spans="1:48" ht="12.75">
      <c r="A26" s="75">
        <v>19</v>
      </c>
      <c r="B26" s="112" t="s">
        <v>85</v>
      </c>
      <c r="C26" s="112"/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8">
        <f t="shared" si="9"/>
        <v>0</v>
      </c>
      <c r="Q26" s="75">
        <v>19</v>
      </c>
      <c r="R26" s="112" t="s">
        <v>85</v>
      </c>
      <c r="S26" s="112"/>
      <c r="T26" s="77">
        <v>0</v>
      </c>
      <c r="U26" s="77">
        <v>0</v>
      </c>
      <c r="V26" s="77">
        <v>0</v>
      </c>
      <c r="W26" s="77">
        <v>0</v>
      </c>
      <c r="X26" s="77">
        <v>0</v>
      </c>
      <c r="Y26" s="77">
        <v>0</v>
      </c>
      <c r="Z26" s="77">
        <v>0</v>
      </c>
      <c r="AA26" s="77">
        <v>0</v>
      </c>
      <c r="AB26" s="77">
        <v>0</v>
      </c>
      <c r="AC26" s="77">
        <v>0</v>
      </c>
      <c r="AD26" s="77">
        <v>0</v>
      </c>
      <c r="AE26" s="77">
        <v>0</v>
      </c>
      <c r="AF26" s="78">
        <f t="shared" si="10"/>
        <v>0</v>
      </c>
      <c r="AG26" s="75">
        <v>19</v>
      </c>
      <c r="AH26" s="112" t="s">
        <v>85</v>
      </c>
      <c r="AI26" s="112"/>
      <c r="AJ26" s="77">
        <v>0</v>
      </c>
      <c r="AK26" s="77">
        <v>0</v>
      </c>
      <c r="AL26" s="77">
        <v>0</v>
      </c>
      <c r="AM26" s="77">
        <v>0</v>
      </c>
      <c r="AN26" s="77">
        <v>0</v>
      </c>
      <c r="AO26" s="77">
        <v>0</v>
      </c>
      <c r="AP26" s="77">
        <v>0</v>
      </c>
      <c r="AQ26" s="77">
        <v>0</v>
      </c>
      <c r="AR26" s="77">
        <v>0</v>
      </c>
      <c r="AS26" s="77">
        <v>0</v>
      </c>
      <c r="AT26" s="77">
        <v>0</v>
      </c>
      <c r="AU26" s="77">
        <v>0</v>
      </c>
      <c r="AV26" s="78">
        <f t="shared" si="11"/>
        <v>0</v>
      </c>
    </row>
    <row r="27" spans="1:48" ht="12.75">
      <c r="A27" s="75">
        <v>20</v>
      </c>
      <c r="B27" s="112" t="s">
        <v>86</v>
      </c>
      <c r="C27" s="112"/>
      <c r="D27" s="77" t="s">
        <v>4</v>
      </c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8">
        <f t="shared" si="9"/>
        <v>0</v>
      </c>
      <c r="Q27" s="75">
        <v>20</v>
      </c>
      <c r="R27" s="112" t="s">
        <v>86</v>
      </c>
      <c r="S27" s="112"/>
      <c r="T27" s="77" t="s">
        <v>4</v>
      </c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8">
        <f t="shared" si="10"/>
        <v>0</v>
      </c>
      <c r="AG27" s="75">
        <v>20</v>
      </c>
      <c r="AH27" s="112" t="s">
        <v>86</v>
      </c>
      <c r="AI27" s="112"/>
      <c r="AJ27" s="77" t="s">
        <v>4</v>
      </c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8">
        <f t="shared" si="11"/>
        <v>0</v>
      </c>
    </row>
    <row r="28" spans="1:48" ht="12.75">
      <c r="A28" s="75">
        <v>21</v>
      </c>
      <c r="B28" s="112" t="s">
        <v>36</v>
      </c>
      <c r="C28" s="112"/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8">
        <f t="shared" si="9"/>
        <v>0</v>
      </c>
      <c r="Q28" s="75">
        <v>21</v>
      </c>
      <c r="R28" s="112" t="s">
        <v>36</v>
      </c>
      <c r="S28" s="112"/>
      <c r="T28" s="77">
        <v>0</v>
      </c>
      <c r="U28" s="77">
        <v>0</v>
      </c>
      <c r="V28" s="77">
        <v>0</v>
      </c>
      <c r="W28" s="77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7">
        <v>0</v>
      </c>
      <c r="AD28" s="77">
        <v>0</v>
      </c>
      <c r="AE28" s="77">
        <v>0</v>
      </c>
      <c r="AF28" s="78">
        <f t="shared" si="10"/>
        <v>0</v>
      </c>
      <c r="AG28" s="75">
        <v>21</v>
      </c>
      <c r="AH28" s="112" t="s">
        <v>36</v>
      </c>
      <c r="AI28" s="112"/>
      <c r="AJ28" s="77">
        <v>0</v>
      </c>
      <c r="AK28" s="77">
        <v>0</v>
      </c>
      <c r="AL28" s="77">
        <v>0</v>
      </c>
      <c r="AM28" s="77">
        <v>0</v>
      </c>
      <c r="AN28" s="77">
        <v>0</v>
      </c>
      <c r="AO28" s="77">
        <v>0</v>
      </c>
      <c r="AP28" s="77">
        <v>0</v>
      </c>
      <c r="AQ28" s="77">
        <v>0</v>
      </c>
      <c r="AR28" s="77">
        <v>0</v>
      </c>
      <c r="AS28" s="77">
        <v>0</v>
      </c>
      <c r="AT28" s="77">
        <v>0</v>
      </c>
      <c r="AU28" s="77">
        <v>0</v>
      </c>
      <c r="AV28" s="78">
        <f t="shared" si="11"/>
        <v>0</v>
      </c>
    </row>
    <row r="29" spans="1:48" ht="12.75">
      <c r="A29" s="590">
        <v>22</v>
      </c>
      <c r="B29" s="591" t="s">
        <v>87</v>
      </c>
      <c r="C29" s="591"/>
      <c r="D29" s="595">
        <f aca="true" t="shared" si="12" ref="D29:O29">SUM(D23:D28)</f>
        <v>0</v>
      </c>
      <c r="E29" s="595">
        <f t="shared" si="12"/>
        <v>0</v>
      </c>
      <c r="F29" s="595">
        <f t="shared" si="12"/>
        <v>0</v>
      </c>
      <c r="G29" s="595">
        <f t="shared" si="12"/>
        <v>0</v>
      </c>
      <c r="H29" s="595">
        <f t="shared" si="12"/>
        <v>0</v>
      </c>
      <c r="I29" s="595">
        <f t="shared" si="12"/>
        <v>0</v>
      </c>
      <c r="J29" s="595">
        <f t="shared" si="12"/>
        <v>0</v>
      </c>
      <c r="K29" s="595">
        <f t="shared" si="12"/>
        <v>0</v>
      </c>
      <c r="L29" s="595">
        <f t="shared" si="12"/>
        <v>0</v>
      </c>
      <c r="M29" s="595">
        <f t="shared" si="12"/>
        <v>0</v>
      </c>
      <c r="N29" s="595">
        <f t="shared" si="12"/>
        <v>0</v>
      </c>
      <c r="O29" s="595">
        <f t="shared" si="12"/>
        <v>0</v>
      </c>
      <c r="P29" s="596">
        <f>SUM(D29:O29)</f>
        <v>0</v>
      </c>
      <c r="Q29" s="590">
        <v>22</v>
      </c>
      <c r="R29" s="591" t="s">
        <v>87</v>
      </c>
      <c r="S29" s="591"/>
      <c r="T29" s="595">
        <f aca="true" t="shared" si="13" ref="T29:AE29">SUM(T23:T28)</f>
        <v>0</v>
      </c>
      <c r="U29" s="595">
        <f t="shared" si="13"/>
        <v>0</v>
      </c>
      <c r="V29" s="595">
        <f t="shared" si="13"/>
        <v>0</v>
      </c>
      <c r="W29" s="595">
        <f t="shared" si="13"/>
        <v>0</v>
      </c>
      <c r="X29" s="595">
        <f t="shared" si="13"/>
        <v>0</v>
      </c>
      <c r="Y29" s="595">
        <f t="shared" si="13"/>
        <v>0</v>
      </c>
      <c r="Z29" s="595">
        <f t="shared" si="13"/>
        <v>0</v>
      </c>
      <c r="AA29" s="595">
        <f t="shared" si="13"/>
        <v>0</v>
      </c>
      <c r="AB29" s="595">
        <f t="shared" si="13"/>
        <v>0</v>
      </c>
      <c r="AC29" s="595">
        <f t="shared" si="13"/>
        <v>0</v>
      </c>
      <c r="AD29" s="595">
        <f t="shared" si="13"/>
        <v>0</v>
      </c>
      <c r="AE29" s="595">
        <f t="shared" si="13"/>
        <v>0</v>
      </c>
      <c r="AF29" s="596">
        <f>SUM(T29:AE29)</f>
        <v>0</v>
      </c>
      <c r="AG29" s="590">
        <v>22</v>
      </c>
      <c r="AH29" s="591" t="s">
        <v>87</v>
      </c>
      <c r="AI29" s="591"/>
      <c r="AJ29" s="595">
        <f aca="true" t="shared" si="14" ref="AJ29:AU29">SUM(AJ23:AJ28)</f>
        <v>0</v>
      </c>
      <c r="AK29" s="595">
        <f t="shared" si="14"/>
        <v>0</v>
      </c>
      <c r="AL29" s="595">
        <f t="shared" si="14"/>
        <v>0</v>
      </c>
      <c r="AM29" s="595">
        <f t="shared" si="14"/>
        <v>0</v>
      </c>
      <c r="AN29" s="595">
        <f t="shared" si="14"/>
        <v>0</v>
      </c>
      <c r="AO29" s="595">
        <f t="shared" si="14"/>
        <v>0</v>
      </c>
      <c r="AP29" s="595">
        <f t="shared" si="14"/>
        <v>0</v>
      </c>
      <c r="AQ29" s="595">
        <f t="shared" si="14"/>
        <v>0</v>
      </c>
      <c r="AR29" s="595">
        <f t="shared" si="14"/>
        <v>0</v>
      </c>
      <c r="AS29" s="595">
        <f t="shared" si="14"/>
        <v>0</v>
      </c>
      <c r="AT29" s="595">
        <f t="shared" si="14"/>
        <v>0</v>
      </c>
      <c r="AU29" s="595">
        <f t="shared" si="14"/>
        <v>0</v>
      </c>
      <c r="AV29" s="596">
        <f>SUM(AJ29:AU29)</f>
        <v>0</v>
      </c>
    </row>
    <row r="30" spans="1:48" ht="12.75">
      <c r="A30" s="75"/>
      <c r="B30" s="112"/>
      <c r="C30" s="112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2"/>
      <c r="Q30" s="75"/>
      <c r="R30" s="112"/>
      <c r="S30" s="112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2"/>
      <c r="AG30" s="75"/>
      <c r="AH30" s="112"/>
      <c r="AI30" s="112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2"/>
    </row>
    <row r="31" spans="1:48" ht="15">
      <c r="A31" s="592">
        <v>23</v>
      </c>
      <c r="B31" s="593" t="s">
        <v>88</v>
      </c>
      <c r="C31" s="593"/>
      <c r="D31" s="597">
        <f aca="true" t="shared" si="15" ref="D31:P31">D8-D21-D29</f>
        <v>0</v>
      </c>
      <c r="E31" s="597">
        <f t="shared" si="15"/>
        <v>0</v>
      </c>
      <c r="F31" s="597">
        <f t="shared" si="15"/>
        <v>0</v>
      </c>
      <c r="G31" s="597">
        <f t="shared" si="15"/>
        <v>0</v>
      </c>
      <c r="H31" s="597">
        <f t="shared" si="15"/>
        <v>0</v>
      </c>
      <c r="I31" s="597">
        <f t="shared" si="15"/>
        <v>0</v>
      </c>
      <c r="J31" s="597">
        <f t="shared" si="15"/>
        <v>0</v>
      </c>
      <c r="K31" s="597">
        <f t="shared" si="15"/>
        <v>0</v>
      </c>
      <c r="L31" s="597">
        <f t="shared" si="15"/>
        <v>0</v>
      </c>
      <c r="M31" s="597">
        <f t="shared" si="15"/>
        <v>0</v>
      </c>
      <c r="N31" s="597">
        <f t="shared" si="15"/>
        <v>0</v>
      </c>
      <c r="O31" s="597">
        <f t="shared" si="15"/>
        <v>0</v>
      </c>
      <c r="P31" s="598">
        <f t="shared" si="15"/>
        <v>0</v>
      </c>
      <c r="Q31" s="592">
        <v>23</v>
      </c>
      <c r="R31" s="593" t="s">
        <v>88</v>
      </c>
      <c r="S31" s="593"/>
      <c r="T31" s="597">
        <f aca="true" t="shared" si="16" ref="T31:AF31">T8-T21-T29</f>
        <v>0</v>
      </c>
      <c r="U31" s="597">
        <f t="shared" si="16"/>
        <v>0</v>
      </c>
      <c r="V31" s="597">
        <f t="shared" si="16"/>
        <v>0</v>
      </c>
      <c r="W31" s="597">
        <f t="shared" si="16"/>
        <v>0</v>
      </c>
      <c r="X31" s="597">
        <f t="shared" si="16"/>
        <v>0</v>
      </c>
      <c r="Y31" s="597">
        <f t="shared" si="16"/>
        <v>0</v>
      </c>
      <c r="Z31" s="597">
        <f t="shared" si="16"/>
        <v>0</v>
      </c>
      <c r="AA31" s="597">
        <f t="shared" si="16"/>
        <v>0</v>
      </c>
      <c r="AB31" s="597">
        <f t="shared" si="16"/>
        <v>0</v>
      </c>
      <c r="AC31" s="597">
        <f t="shared" si="16"/>
        <v>0</v>
      </c>
      <c r="AD31" s="597">
        <f t="shared" si="16"/>
        <v>0</v>
      </c>
      <c r="AE31" s="597">
        <f t="shared" si="16"/>
        <v>0</v>
      </c>
      <c r="AF31" s="598">
        <f t="shared" si="16"/>
        <v>0</v>
      </c>
      <c r="AG31" s="592">
        <v>23</v>
      </c>
      <c r="AH31" s="593" t="s">
        <v>88</v>
      </c>
      <c r="AI31" s="593"/>
      <c r="AJ31" s="597">
        <f aca="true" t="shared" si="17" ref="AJ31:AV31">AJ8-AJ21-AJ29</f>
        <v>0</v>
      </c>
      <c r="AK31" s="597">
        <f t="shared" si="17"/>
        <v>0</v>
      </c>
      <c r="AL31" s="597">
        <f t="shared" si="17"/>
        <v>0</v>
      </c>
      <c r="AM31" s="597">
        <f t="shared" si="17"/>
        <v>0</v>
      </c>
      <c r="AN31" s="597">
        <f t="shared" si="17"/>
        <v>0</v>
      </c>
      <c r="AO31" s="597">
        <f t="shared" si="17"/>
        <v>0</v>
      </c>
      <c r="AP31" s="597">
        <f t="shared" si="17"/>
        <v>0</v>
      </c>
      <c r="AQ31" s="597">
        <f t="shared" si="17"/>
        <v>0</v>
      </c>
      <c r="AR31" s="597">
        <f t="shared" si="17"/>
        <v>0</v>
      </c>
      <c r="AS31" s="597">
        <f t="shared" si="17"/>
        <v>0</v>
      </c>
      <c r="AT31" s="597">
        <f t="shared" si="17"/>
        <v>0</v>
      </c>
      <c r="AU31" s="597">
        <f t="shared" si="17"/>
        <v>0</v>
      </c>
      <c r="AV31" s="598">
        <f t="shared" si="17"/>
        <v>0</v>
      </c>
    </row>
    <row r="32" spans="1:48" ht="12.75">
      <c r="A32" s="75"/>
      <c r="B32" s="112"/>
      <c r="C32" s="112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2"/>
      <c r="Q32" s="75"/>
      <c r="R32" s="112"/>
      <c r="S32" s="112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2"/>
      <c r="AG32" s="75"/>
      <c r="AH32" s="112"/>
      <c r="AI32" s="112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2"/>
    </row>
    <row r="33" spans="1:48" ht="12.75">
      <c r="A33" s="75" t="s">
        <v>98</v>
      </c>
      <c r="B33" s="112" t="s">
        <v>89</v>
      </c>
      <c r="C33" s="112"/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78">
        <f>SUM(D33:O33)</f>
        <v>0</v>
      </c>
      <c r="Q33" s="75" t="s">
        <v>98</v>
      </c>
      <c r="R33" s="112" t="s">
        <v>89</v>
      </c>
      <c r="S33" s="112"/>
      <c r="T33" s="81">
        <v>0</v>
      </c>
      <c r="U33" s="81">
        <v>0</v>
      </c>
      <c r="V33" s="81">
        <v>0</v>
      </c>
      <c r="W33" s="81">
        <v>0</v>
      </c>
      <c r="X33" s="81">
        <v>0</v>
      </c>
      <c r="Y33" s="81">
        <v>0</v>
      </c>
      <c r="Z33" s="81">
        <v>0</v>
      </c>
      <c r="AA33" s="81">
        <v>0</v>
      </c>
      <c r="AB33" s="81">
        <v>0</v>
      </c>
      <c r="AC33" s="81">
        <v>0</v>
      </c>
      <c r="AD33" s="81">
        <v>0</v>
      </c>
      <c r="AE33" s="81">
        <v>0</v>
      </c>
      <c r="AF33" s="78">
        <f>SUM(T33:AE33)</f>
        <v>0</v>
      </c>
      <c r="AG33" s="75" t="s">
        <v>98</v>
      </c>
      <c r="AH33" s="112" t="s">
        <v>89</v>
      </c>
      <c r="AI33" s="112"/>
      <c r="AJ33" s="81">
        <v>0</v>
      </c>
      <c r="AK33" s="81">
        <v>0</v>
      </c>
      <c r="AL33" s="81">
        <v>0</v>
      </c>
      <c r="AM33" s="81">
        <v>0</v>
      </c>
      <c r="AN33" s="81">
        <v>0</v>
      </c>
      <c r="AO33" s="81">
        <v>0</v>
      </c>
      <c r="AP33" s="81">
        <v>0</v>
      </c>
      <c r="AQ33" s="81">
        <v>0</v>
      </c>
      <c r="AR33" s="81">
        <v>0</v>
      </c>
      <c r="AS33" s="81">
        <v>0</v>
      </c>
      <c r="AT33" s="81">
        <v>0</v>
      </c>
      <c r="AU33" s="81">
        <v>0</v>
      </c>
      <c r="AV33" s="78">
        <f>SUM(AJ33:AU33)</f>
        <v>0</v>
      </c>
    </row>
    <row r="34" spans="1:48" ht="12.75">
      <c r="A34" s="75" t="s">
        <v>99</v>
      </c>
      <c r="B34" s="112" t="s">
        <v>90</v>
      </c>
      <c r="C34" s="112"/>
      <c r="D34" s="81">
        <v>0</v>
      </c>
      <c r="E34" s="81">
        <v>0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  <c r="O34" s="81">
        <v>0</v>
      </c>
      <c r="P34" s="78">
        <f>(SUM(D34:O34))*-1</f>
        <v>0</v>
      </c>
      <c r="Q34" s="75" t="s">
        <v>99</v>
      </c>
      <c r="R34" s="112" t="s">
        <v>90</v>
      </c>
      <c r="S34" s="112"/>
      <c r="T34" s="81">
        <v>0</v>
      </c>
      <c r="U34" s="81">
        <v>0</v>
      </c>
      <c r="V34" s="81">
        <v>0</v>
      </c>
      <c r="W34" s="81">
        <v>0</v>
      </c>
      <c r="X34" s="81">
        <v>0</v>
      </c>
      <c r="Y34" s="81">
        <v>0</v>
      </c>
      <c r="Z34" s="81">
        <v>0</v>
      </c>
      <c r="AA34" s="81">
        <v>0</v>
      </c>
      <c r="AB34" s="81">
        <v>0</v>
      </c>
      <c r="AC34" s="81">
        <v>0</v>
      </c>
      <c r="AD34" s="81">
        <v>0</v>
      </c>
      <c r="AE34" s="81">
        <v>0</v>
      </c>
      <c r="AF34" s="78">
        <f>(SUM(T34:AE34))*-1</f>
        <v>0</v>
      </c>
      <c r="AG34" s="75" t="s">
        <v>99</v>
      </c>
      <c r="AH34" s="112" t="s">
        <v>90</v>
      </c>
      <c r="AI34" s="112"/>
      <c r="AJ34" s="81">
        <v>0</v>
      </c>
      <c r="AK34" s="81">
        <v>0</v>
      </c>
      <c r="AL34" s="81">
        <v>0</v>
      </c>
      <c r="AM34" s="81">
        <v>0</v>
      </c>
      <c r="AN34" s="81">
        <v>0</v>
      </c>
      <c r="AO34" s="81">
        <v>0</v>
      </c>
      <c r="AP34" s="81">
        <v>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78">
        <f>(SUM(AJ34:AU34))*-1</f>
        <v>0</v>
      </c>
    </row>
    <row r="35" spans="1:48" ht="12.75">
      <c r="A35" s="75" t="s">
        <v>100</v>
      </c>
      <c r="B35" s="112" t="s">
        <v>38</v>
      </c>
      <c r="C35" s="112"/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8">
        <f>SUM(D35:O35)</f>
        <v>0</v>
      </c>
      <c r="Q35" s="75" t="s">
        <v>100</v>
      </c>
      <c r="R35" s="112" t="s">
        <v>38</v>
      </c>
      <c r="S35" s="112"/>
      <c r="T35" s="77">
        <v>0</v>
      </c>
      <c r="U35" s="77">
        <v>0</v>
      </c>
      <c r="V35" s="77">
        <v>0</v>
      </c>
      <c r="W35" s="77">
        <v>0</v>
      </c>
      <c r="X35" s="77">
        <v>0</v>
      </c>
      <c r="Y35" s="77">
        <v>0</v>
      </c>
      <c r="Z35" s="77">
        <v>0</v>
      </c>
      <c r="AA35" s="77">
        <v>0</v>
      </c>
      <c r="AB35" s="77">
        <v>0</v>
      </c>
      <c r="AC35" s="77">
        <v>0</v>
      </c>
      <c r="AD35" s="77">
        <v>0</v>
      </c>
      <c r="AE35" s="77">
        <v>0</v>
      </c>
      <c r="AF35" s="78">
        <f>SUM(T35:AE35)</f>
        <v>0</v>
      </c>
      <c r="AG35" s="75" t="s">
        <v>100</v>
      </c>
      <c r="AH35" s="112" t="s">
        <v>38</v>
      </c>
      <c r="AI35" s="112"/>
      <c r="AJ35" s="77">
        <v>0</v>
      </c>
      <c r="AK35" s="77">
        <v>0</v>
      </c>
      <c r="AL35" s="77">
        <v>0</v>
      </c>
      <c r="AM35" s="77">
        <v>0</v>
      </c>
      <c r="AN35" s="77">
        <v>0</v>
      </c>
      <c r="AO35" s="77">
        <v>0</v>
      </c>
      <c r="AP35" s="77">
        <v>0</v>
      </c>
      <c r="AQ35" s="77">
        <v>0</v>
      </c>
      <c r="AR35" s="77">
        <v>0</v>
      </c>
      <c r="AS35" s="77">
        <v>0</v>
      </c>
      <c r="AT35" s="77">
        <v>0</v>
      </c>
      <c r="AU35" s="77">
        <v>0</v>
      </c>
      <c r="AV35" s="78">
        <f>SUM(AJ35:AU35)</f>
        <v>0</v>
      </c>
    </row>
    <row r="36" spans="1:48" ht="13.5" thickBot="1">
      <c r="A36" s="75"/>
      <c r="B36" s="112"/>
      <c r="C36" s="112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744"/>
      <c r="Q36" s="75"/>
      <c r="R36" s="112"/>
      <c r="S36" s="112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2"/>
      <c r="AG36" s="75"/>
      <c r="AH36" s="112"/>
      <c r="AI36" s="112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2"/>
    </row>
    <row r="37" spans="1:48" ht="15.75" thickBot="1">
      <c r="A37" s="592">
        <v>25</v>
      </c>
      <c r="B37" s="593" t="s">
        <v>91</v>
      </c>
      <c r="C37" s="593"/>
      <c r="D37" s="597">
        <f aca="true" t="shared" si="18" ref="D37:P37">SUM(D31:D35)</f>
        <v>0</v>
      </c>
      <c r="E37" s="597">
        <f t="shared" si="18"/>
        <v>0</v>
      </c>
      <c r="F37" s="597">
        <f t="shared" si="18"/>
        <v>0</v>
      </c>
      <c r="G37" s="597">
        <f t="shared" si="18"/>
        <v>0</v>
      </c>
      <c r="H37" s="597">
        <f t="shared" si="18"/>
        <v>0</v>
      </c>
      <c r="I37" s="597">
        <f t="shared" si="18"/>
        <v>0</v>
      </c>
      <c r="J37" s="597">
        <f t="shared" si="18"/>
        <v>0</v>
      </c>
      <c r="K37" s="597">
        <f t="shared" si="18"/>
        <v>0</v>
      </c>
      <c r="L37" s="597">
        <f t="shared" si="18"/>
        <v>0</v>
      </c>
      <c r="M37" s="597">
        <f t="shared" si="18"/>
        <v>0</v>
      </c>
      <c r="N37" s="597">
        <f t="shared" si="18"/>
        <v>0</v>
      </c>
      <c r="O37" s="608">
        <f t="shared" si="18"/>
        <v>0</v>
      </c>
      <c r="P37" s="746">
        <f t="shared" si="18"/>
        <v>0</v>
      </c>
      <c r="Q37" s="743">
        <v>25</v>
      </c>
      <c r="R37" s="593" t="s">
        <v>91</v>
      </c>
      <c r="S37" s="593"/>
      <c r="T37" s="597">
        <f aca="true" t="shared" si="19" ref="T37:AF37">SUM(T31:T35)</f>
        <v>0</v>
      </c>
      <c r="U37" s="597">
        <f t="shared" si="19"/>
        <v>0</v>
      </c>
      <c r="V37" s="597">
        <f t="shared" si="19"/>
        <v>0</v>
      </c>
      <c r="W37" s="597">
        <f t="shared" si="19"/>
        <v>0</v>
      </c>
      <c r="X37" s="597">
        <f t="shared" si="19"/>
        <v>0</v>
      </c>
      <c r="Y37" s="597">
        <f t="shared" si="19"/>
        <v>0</v>
      </c>
      <c r="Z37" s="597">
        <f t="shared" si="19"/>
        <v>0</v>
      </c>
      <c r="AA37" s="597">
        <f t="shared" si="19"/>
        <v>0</v>
      </c>
      <c r="AB37" s="597">
        <f t="shared" si="19"/>
        <v>0</v>
      </c>
      <c r="AC37" s="597">
        <f t="shared" si="19"/>
        <v>0</v>
      </c>
      <c r="AD37" s="597">
        <f t="shared" si="19"/>
        <v>0</v>
      </c>
      <c r="AE37" s="597">
        <f t="shared" si="19"/>
        <v>0</v>
      </c>
      <c r="AF37" s="598">
        <f t="shared" si="19"/>
        <v>0</v>
      </c>
      <c r="AG37" s="592">
        <v>25</v>
      </c>
      <c r="AH37" s="593" t="s">
        <v>91</v>
      </c>
      <c r="AI37" s="593"/>
      <c r="AJ37" s="597">
        <f aca="true" t="shared" si="20" ref="AJ37:AV37">SUM(AJ31:AJ35)</f>
        <v>0</v>
      </c>
      <c r="AK37" s="597">
        <f t="shared" si="20"/>
        <v>0</v>
      </c>
      <c r="AL37" s="597">
        <f t="shared" si="20"/>
        <v>0</v>
      </c>
      <c r="AM37" s="597">
        <f t="shared" si="20"/>
        <v>0</v>
      </c>
      <c r="AN37" s="597">
        <f t="shared" si="20"/>
        <v>0</v>
      </c>
      <c r="AO37" s="597">
        <f t="shared" si="20"/>
        <v>0</v>
      </c>
      <c r="AP37" s="597">
        <f t="shared" si="20"/>
        <v>0</v>
      </c>
      <c r="AQ37" s="597">
        <f t="shared" si="20"/>
        <v>0</v>
      </c>
      <c r="AR37" s="597">
        <f t="shared" si="20"/>
        <v>0</v>
      </c>
      <c r="AS37" s="597">
        <f t="shared" si="20"/>
        <v>0</v>
      </c>
      <c r="AT37" s="597">
        <f t="shared" si="20"/>
        <v>0</v>
      </c>
      <c r="AU37" s="597">
        <f t="shared" si="20"/>
        <v>0</v>
      </c>
      <c r="AV37" s="598">
        <f t="shared" si="20"/>
        <v>0</v>
      </c>
    </row>
    <row r="38" spans="1:48" ht="13.5" thickBot="1">
      <c r="A38" s="115"/>
      <c r="B38" s="116"/>
      <c r="C38" s="116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745"/>
      <c r="Q38" s="115"/>
      <c r="R38" s="116"/>
      <c r="S38" s="116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8"/>
      <c r="AG38" s="115"/>
      <c r="AH38" s="116"/>
      <c r="AI38" s="116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8"/>
    </row>
    <row r="39" spans="1:48" ht="18">
      <c r="A39" s="599" t="s">
        <v>93</v>
      </c>
      <c r="B39" s="600" t="s">
        <v>42</v>
      </c>
      <c r="C39" s="600"/>
      <c r="D39" s="602"/>
      <c r="E39" s="67"/>
      <c r="F39" s="67"/>
      <c r="G39" s="67"/>
      <c r="H39" s="67"/>
      <c r="I39" s="68"/>
      <c r="J39" s="67"/>
      <c r="K39" s="67"/>
      <c r="L39" s="67"/>
      <c r="M39" s="67"/>
      <c r="N39" s="67"/>
      <c r="O39" s="522" t="s">
        <v>43</v>
      </c>
      <c r="P39" s="108"/>
      <c r="Q39" s="599" t="s">
        <v>93</v>
      </c>
      <c r="R39" s="600" t="s">
        <v>42</v>
      </c>
      <c r="S39" s="600"/>
      <c r="T39" s="602"/>
      <c r="U39" s="67"/>
      <c r="V39" s="67"/>
      <c r="W39" s="67"/>
      <c r="X39" s="67"/>
      <c r="Y39" s="68"/>
      <c r="Z39" s="67"/>
      <c r="AA39" s="67"/>
      <c r="AB39" s="67"/>
      <c r="AC39" s="67"/>
      <c r="AD39" s="67"/>
      <c r="AE39" s="522" t="s">
        <v>43</v>
      </c>
      <c r="AF39" s="108"/>
      <c r="AG39" s="599" t="s">
        <v>93</v>
      </c>
      <c r="AH39" s="600" t="s">
        <v>42</v>
      </c>
      <c r="AI39" s="600"/>
      <c r="AJ39" s="602"/>
      <c r="AK39" s="67"/>
      <c r="AL39" s="67"/>
      <c r="AM39" s="67"/>
      <c r="AN39" s="67"/>
      <c r="AO39" s="68"/>
      <c r="AP39" s="67"/>
      <c r="AQ39" s="67"/>
      <c r="AR39" s="67"/>
      <c r="AS39" s="67"/>
      <c r="AT39" s="67"/>
      <c r="AU39" s="522" t="s">
        <v>43</v>
      </c>
      <c r="AV39" s="108"/>
    </row>
    <row r="40" spans="1:48" ht="13.5" thickBot="1">
      <c r="A40" s="11"/>
      <c r="B40" s="69"/>
      <c r="C40" s="69"/>
      <c r="D40" s="69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11"/>
      <c r="R40" s="69"/>
      <c r="S40" s="69"/>
      <c r="T40" s="69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11"/>
      <c r="AH40" s="69"/>
      <c r="AI40" s="69"/>
      <c r="AJ40" s="69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</row>
    <row r="41" spans="1:48" ht="13.5" thickBot="1">
      <c r="A41" s="70" t="s">
        <v>44</v>
      </c>
      <c r="B41" s="71" t="s">
        <v>45</v>
      </c>
      <c r="C41" s="72"/>
      <c r="D41" s="73" t="s">
        <v>46</v>
      </c>
      <c r="E41" s="73" t="s">
        <v>47</v>
      </c>
      <c r="F41" s="73" t="s">
        <v>48</v>
      </c>
      <c r="G41" s="73" t="s">
        <v>49</v>
      </c>
      <c r="H41" s="73" t="s">
        <v>10</v>
      </c>
      <c r="I41" s="73" t="s">
        <v>50</v>
      </c>
      <c r="J41" s="73" t="s">
        <v>51</v>
      </c>
      <c r="K41" s="73" t="s">
        <v>52</v>
      </c>
      <c r="L41" s="73" t="s">
        <v>53</v>
      </c>
      <c r="M41" s="73" t="s">
        <v>54</v>
      </c>
      <c r="N41" s="73" t="s">
        <v>55</v>
      </c>
      <c r="O41" s="73" t="s">
        <v>56</v>
      </c>
      <c r="P41" s="74" t="s">
        <v>57</v>
      </c>
      <c r="Q41" s="70" t="s">
        <v>44</v>
      </c>
      <c r="R41" s="71" t="s">
        <v>45</v>
      </c>
      <c r="S41" s="72"/>
      <c r="T41" s="73" t="s">
        <v>46</v>
      </c>
      <c r="U41" s="73" t="s">
        <v>47</v>
      </c>
      <c r="V41" s="73" t="s">
        <v>48</v>
      </c>
      <c r="W41" s="73" t="s">
        <v>49</v>
      </c>
      <c r="X41" s="73" t="s">
        <v>10</v>
      </c>
      <c r="Y41" s="73" t="s">
        <v>50</v>
      </c>
      <c r="Z41" s="73" t="s">
        <v>51</v>
      </c>
      <c r="AA41" s="73" t="s">
        <v>52</v>
      </c>
      <c r="AB41" s="73" t="s">
        <v>53</v>
      </c>
      <c r="AC41" s="73" t="s">
        <v>54</v>
      </c>
      <c r="AD41" s="73" t="s">
        <v>55</v>
      </c>
      <c r="AE41" s="73" t="s">
        <v>56</v>
      </c>
      <c r="AF41" s="74" t="s">
        <v>57</v>
      </c>
      <c r="AG41" s="70" t="s">
        <v>44</v>
      </c>
      <c r="AH41" s="71" t="s">
        <v>45</v>
      </c>
      <c r="AI41" s="72"/>
      <c r="AJ41" s="73" t="s">
        <v>46</v>
      </c>
      <c r="AK41" s="73" t="s">
        <v>47</v>
      </c>
      <c r="AL41" s="73" t="s">
        <v>48</v>
      </c>
      <c r="AM41" s="73" t="s">
        <v>49</v>
      </c>
      <c r="AN41" s="73" t="s">
        <v>10</v>
      </c>
      <c r="AO41" s="73" t="s">
        <v>50</v>
      </c>
      <c r="AP41" s="73" t="s">
        <v>51</v>
      </c>
      <c r="AQ41" s="73" t="s">
        <v>52</v>
      </c>
      <c r="AR41" s="73" t="s">
        <v>53</v>
      </c>
      <c r="AS41" s="73" t="s">
        <v>54</v>
      </c>
      <c r="AT41" s="73" t="s">
        <v>55</v>
      </c>
      <c r="AU41" s="73" t="s">
        <v>56</v>
      </c>
      <c r="AV41" s="74" t="s">
        <v>57</v>
      </c>
    </row>
    <row r="42" spans="1:48" ht="13.5" thickTop="1">
      <c r="A42" s="75">
        <v>1</v>
      </c>
      <c r="B42" s="76" t="s">
        <v>58</v>
      </c>
      <c r="C42" s="76"/>
      <c r="D42" s="77">
        <v>0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8">
        <f>SUM(D42:O42)</f>
        <v>0</v>
      </c>
      <c r="Q42" s="75">
        <v>1</v>
      </c>
      <c r="R42" s="76" t="s">
        <v>58</v>
      </c>
      <c r="S42" s="76"/>
      <c r="T42" s="77">
        <v>0</v>
      </c>
      <c r="U42" s="77">
        <v>0</v>
      </c>
      <c r="V42" s="77">
        <v>0</v>
      </c>
      <c r="W42" s="77">
        <v>0</v>
      </c>
      <c r="X42" s="77">
        <v>0</v>
      </c>
      <c r="Y42" s="77">
        <v>0</v>
      </c>
      <c r="Z42" s="77">
        <v>0</v>
      </c>
      <c r="AA42" s="77">
        <v>0</v>
      </c>
      <c r="AB42" s="77">
        <v>0</v>
      </c>
      <c r="AC42" s="77">
        <v>0</v>
      </c>
      <c r="AD42" s="77">
        <v>0</v>
      </c>
      <c r="AE42" s="77">
        <v>0</v>
      </c>
      <c r="AF42" s="78">
        <f>SUM(T42:AE42)</f>
        <v>0</v>
      </c>
      <c r="AG42" s="75">
        <v>1</v>
      </c>
      <c r="AH42" s="76" t="s">
        <v>58</v>
      </c>
      <c r="AI42" s="76"/>
      <c r="AJ42" s="77">
        <v>0</v>
      </c>
      <c r="AK42" s="77">
        <v>0</v>
      </c>
      <c r="AL42" s="77">
        <v>0</v>
      </c>
      <c r="AM42" s="77">
        <v>0</v>
      </c>
      <c r="AN42" s="77">
        <v>0</v>
      </c>
      <c r="AO42" s="77">
        <v>0</v>
      </c>
      <c r="AP42" s="77">
        <v>0</v>
      </c>
      <c r="AQ42" s="77">
        <v>0</v>
      </c>
      <c r="AR42" s="77">
        <v>0</v>
      </c>
      <c r="AS42" s="77">
        <v>0</v>
      </c>
      <c r="AT42" s="77">
        <v>0</v>
      </c>
      <c r="AU42" s="77">
        <v>0</v>
      </c>
      <c r="AV42" s="78">
        <f>SUM(AJ42:AU42)</f>
        <v>0</v>
      </c>
    </row>
    <row r="43" spans="1:48" ht="12.75">
      <c r="A43" s="75">
        <v>2</v>
      </c>
      <c r="B43" s="76" t="s">
        <v>59</v>
      </c>
      <c r="C43" s="76"/>
      <c r="D43" s="77">
        <v>0</v>
      </c>
      <c r="E43" s="77">
        <v>0</v>
      </c>
      <c r="F43" s="77">
        <v>0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8">
        <f>SUM(D43:O43)</f>
        <v>0</v>
      </c>
      <c r="Q43" s="75">
        <v>2</v>
      </c>
      <c r="R43" s="76" t="s">
        <v>59</v>
      </c>
      <c r="S43" s="76"/>
      <c r="T43" s="77">
        <v>0</v>
      </c>
      <c r="U43" s="77">
        <v>0</v>
      </c>
      <c r="V43" s="77">
        <v>0</v>
      </c>
      <c r="W43" s="77">
        <v>0</v>
      </c>
      <c r="X43" s="77">
        <v>0</v>
      </c>
      <c r="Y43" s="77">
        <v>0</v>
      </c>
      <c r="Z43" s="77">
        <v>0</v>
      </c>
      <c r="AA43" s="77">
        <v>0</v>
      </c>
      <c r="AB43" s="77">
        <v>0</v>
      </c>
      <c r="AC43" s="77">
        <v>0</v>
      </c>
      <c r="AD43" s="77">
        <v>0</v>
      </c>
      <c r="AE43" s="77">
        <v>0</v>
      </c>
      <c r="AF43" s="78">
        <f>SUM(T43:AE43)</f>
        <v>0</v>
      </c>
      <c r="AG43" s="75">
        <v>2</v>
      </c>
      <c r="AH43" s="76" t="s">
        <v>59</v>
      </c>
      <c r="AI43" s="76"/>
      <c r="AJ43" s="77">
        <v>0</v>
      </c>
      <c r="AK43" s="77">
        <v>0</v>
      </c>
      <c r="AL43" s="77">
        <v>0</v>
      </c>
      <c r="AM43" s="77">
        <v>0</v>
      </c>
      <c r="AN43" s="77">
        <v>0</v>
      </c>
      <c r="AO43" s="77">
        <v>0</v>
      </c>
      <c r="AP43" s="77">
        <v>0</v>
      </c>
      <c r="AQ43" s="77">
        <v>0</v>
      </c>
      <c r="AR43" s="77">
        <v>0</v>
      </c>
      <c r="AS43" s="77">
        <v>0</v>
      </c>
      <c r="AT43" s="77">
        <v>0</v>
      </c>
      <c r="AU43" s="77">
        <v>0</v>
      </c>
      <c r="AV43" s="78">
        <f>SUM(AJ43:AU43)</f>
        <v>0</v>
      </c>
    </row>
    <row r="44" spans="1:48" ht="12.75">
      <c r="A44" s="75">
        <v>3</v>
      </c>
      <c r="B44" s="76" t="s">
        <v>60</v>
      </c>
      <c r="C44" s="76"/>
      <c r="D44" s="77">
        <v>0</v>
      </c>
      <c r="E44" s="77">
        <v>0</v>
      </c>
      <c r="F44" s="77">
        <v>0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8">
        <f>SUM(D44:O44)</f>
        <v>0</v>
      </c>
      <c r="Q44" s="75">
        <v>3</v>
      </c>
      <c r="R44" s="76" t="s">
        <v>60</v>
      </c>
      <c r="S44" s="76"/>
      <c r="T44" s="77">
        <v>0</v>
      </c>
      <c r="U44" s="77">
        <v>0</v>
      </c>
      <c r="V44" s="77">
        <v>0</v>
      </c>
      <c r="W44" s="77">
        <v>0</v>
      </c>
      <c r="X44" s="77">
        <v>0</v>
      </c>
      <c r="Y44" s="77">
        <v>0</v>
      </c>
      <c r="Z44" s="77">
        <v>0</v>
      </c>
      <c r="AA44" s="77">
        <v>0</v>
      </c>
      <c r="AB44" s="77">
        <v>0</v>
      </c>
      <c r="AC44" s="77">
        <v>0</v>
      </c>
      <c r="AD44" s="77">
        <v>0</v>
      </c>
      <c r="AE44" s="77">
        <v>0</v>
      </c>
      <c r="AF44" s="78">
        <f>SUM(T44:AE44)</f>
        <v>0</v>
      </c>
      <c r="AG44" s="75">
        <v>3</v>
      </c>
      <c r="AH44" s="76" t="s">
        <v>60</v>
      </c>
      <c r="AI44" s="76"/>
      <c r="AJ44" s="77">
        <v>0</v>
      </c>
      <c r="AK44" s="77">
        <v>0</v>
      </c>
      <c r="AL44" s="77">
        <v>0</v>
      </c>
      <c r="AM44" s="77">
        <v>0</v>
      </c>
      <c r="AN44" s="77">
        <v>0</v>
      </c>
      <c r="AO44" s="77">
        <v>0</v>
      </c>
      <c r="AP44" s="77">
        <v>0</v>
      </c>
      <c r="AQ44" s="77">
        <v>0</v>
      </c>
      <c r="AR44" s="77">
        <v>0</v>
      </c>
      <c r="AS44" s="77">
        <v>0</v>
      </c>
      <c r="AT44" s="77">
        <v>0</v>
      </c>
      <c r="AU44" s="77">
        <v>0</v>
      </c>
      <c r="AV44" s="78">
        <f>SUM(AJ44:AU44)</f>
        <v>0</v>
      </c>
    </row>
    <row r="45" spans="1:48" ht="12.75">
      <c r="A45" s="91"/>
      <c r="B45" s="101"/>
      <c r="C45" s="101"/>
      <c r="D45" s="737"/>
      <c r="E45" s="737"/>
      <c r="F45" s="737"/>
      <c r="G45" s="737"/>
      <c r="H45" s="737"/>
      <c r="I45" s="737"/>
      <c r="J45" s="737"/>
      <c r="K45" s="737"/>
      <c r="L45" s="737"/>
      <c r="M45" s="737"/>
      <c r="N45" s="737"/>
      <c r="O45" s="737"/>
      <c r="P45" s="94"/>
      <c r="Q45" s="91"/>
      <c r="R45" s="101"/>
      <c r="S45" s="101"/>
      <c r="T45" s="737"/>
      <c r="U45" s="737"/>
      <c r="V45" s="737"/>
      <c r="W45" s="737"/>
      <c r="X45" s="737"/>
      <c r="Y45" s="737"/>
      <c r="Z45" s="737"/>
      <c r="AA45" s="737"/>
      <c r="AB45" s="737"/>
      <c r="AC45" s="737"/>
      <c r="AD45" s="737"/>
      <c r="AE45" s="737"/>
      <c r="AF45" s="94"/>
      <c r="AG45" s="91"/>
      <c r="AH45" s="101"/>
      <c r="AI45" s="101"/>
      <c r="AJ45" s="737"/>
      <c r="AK45" s="737"/>
      <c r="AL45" s="737"/>
      <c r="AM45" s="737"/>
      <c r="AN45" s="737"/>
      <c r="AO45" s="737"/>
      <c r="AP45" s="737"/>
      <c r="AQ45" s="737"/>
      <c r="AR45" s="737"/>
      <c r="AS45" s="737"/>
      <c r="AT45" s="737"/>
      <c r="AU45" s="737"/>
      <c r="AV45" s="94"/>
    </row>
    <row r="46" spans="1:48" ht="15">
      <c r="A46" s="603">
        <v>4</v>
      </c>
      <c r="B46" s="593" t="s">
        <v>61</v>
      </c>
      <c r="C46" s="604"/>
      <c r="D46" s="605">
        <f aca="true" t="shared" si="21" ref="D46:O46">SUM(D43:D44)</f>
        <v>0</v>
      </c>
      <c r="E46" s="605">
        <f t="shared" si="21"/>
        <v>0</v>
      </c>
      <c r="F46" s="605">
        <f t="shared" si="21"/>
        <v>0</v>
      </c>
      <c r="G46" s="605">
        <f t="shared" si="21"/>
        <v>0</v>
      </c>
      <c r="H46" s="605">
        <f t="shared" si="21"/>
        <v>0</v>
      </c>
      <c r="I46" s="605">
        <f t="shared" si="21"/>
        <v>0</v>
      </c>
      <c r="J46" s="605">
        <f t="shared" si="21"/>
        <v>0</v>
      </c>
      <c r="K46" s="605">
        <f t="shared" si="21"/>
        <v>0</v>
      </c>
      <c r="L46" s="605">
        <f t="shared" si="21"/>
        <v>0</v>
      </c>
      <c r="M46" s="605">
        <f t="shared" si="21"/>
        <v>0</v>
      </c>
      <c r="N46" s="605">
        <f t="shared" si="21"/>
        <v>0</v>
      </c>
      <c r="O46" s="605">
        <f t="shared" si="21"/>
        <v>0</v>
      </c>
      <c r="P46" s="598">
        <f>SUM(D46:O46)</f>
        <v>0</v>
      </c>
      <c r="Q46" s="603">
        <v>4</v>
      </c>
      <c r="R46" s="593" t="s">
        <v>61</v>
      </c>
      <c r="S46" s="604"/>
      <c r="T46" s="605">
        <f aca="true" t="shared" si="22" ref="T46:AE46">SUM(T43:T44)</f>
        <v>0</v>
      </c>
      <c r="U46" s="605">
        <f t="shared" si="22"/>
        <v>0</v>
      </c>
      <c r="V46" s="605">
        <f t="shared" si="22"/>
        <v>0</v>
      </c>
      <c r="W46" s="605">
        <f t="shared" si="22"/>
        <v>0</v>
      </c>
      <c r="X46" s="605">
        <f t="shared" si="22"/>
        <v>0</v>
      </c>
      <c r="Y46" s="605">
        <f t="shared" si="22"/>
        <v>0</v>
      </c>
      <c r="Z46" s="605">
        <f t="shared" si="22"/>
        <v>0</v>
      </c>
      <c r="AA46" s="605">
        <f t="shared" si="22"/>
        <v>0</v>
      </c>
      <c r="AB46" s="605">
        <f t="shared" si="22"/>
        <v>0</v>
      </c>
      <c r="AC46" s="605">
        <f t="shared" si="22"/>
        <v>0</v>
      </c>
      <c r="AD46" s="605">
        <f t="shared" si="22"/>
        <v>0</v>
      </c>
      <c r="AE46" s="605">
        <f t="shared" si="22"/>
        <v>0</v>
      </c>
      <c r="AF46" s="598">
        <f>SUM(T46:AE46)</f>
        <v>0</v>
      </c>
      <c r="AG46" s="603">
        <v>4</v>
      </c>
      <c r="AH46" s="593" t="s">
        <v>61</v>
      </c>
      <c r="AI46" s="604"/>
      <c r="AJ46" s="605">
        <f aca="true" t="shared" si="23" ref="AJ46:AU46">SUM(AJ43:AJ44)</f>
        <v>0</v>
      </c>
      <c r="AK46" s="605">
        <f t="shared" si="23"/>
        <v>0</v>
      </c>
      <c r="AL46" s="605">
        <f t="shared" si="23"/>
        <v>0</v>
      </c>
      <c r="AM46" s="605">
        <f t="shared" si="23"/>
        <v>0</v>
      </c>
      <c r="AN46" s="605">
        <f t="shared" si="23"/>
        <v>0</v>
      </c>
      <c r="AO46" s="605">
        <f t="shared" si="23"/>
        <v>0</v>
      </c>
      <c r="AP46" s="605">
        <f t="shared" si="23"/>
        <v>0</v>
      </c>
      <c r="AQ46" s="605">
        <f t="shared" si="23"/>
        <v>0</v>
      </c>
      <c r="AR46" s="605">
        <f t="shared" si="23"/>
        <v>0</v>
      </c>
      <c r="AS46" s="605">
        <f t="shared" si="23"/>
        <v>0</v>
      </c>
      <c r="AT46" s="605">
        <f t="shared" si="23"/>
        <v>0</v>
      </c>
      <c r="AU46" s="605">
        <f t="shared" si="23"/>
        <v>0</v>
      </c>
      <c r="AV46" s="598">
        <f>SUM(AJ46:AU46)</f>
        <v>0</v>
      </c>
    </row>
    <row r="47" spans="1:48" ht="12.75">
      <c r="A47" s="125"/>
      <c r="B47" s="132"/>
      <c r="C47" s="133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30"/>
      <c r="Q47" s="125"/>
      <c r="R47" s="132"/>
      <c r="S47" s="133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30"/>
      <c r="AG47" s="125"/>
      <c r="AH47" s="132"/>
      <c r="AI47" s="133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30"/>
    </row>
    <row r="48" spans="1:48" ht="12.75">
      <c r="A48" s="75">
        <v>5</v>
      </c>
      <c r="B48" s="76" t="s">
        <v>62</v>
      </c>
      <c r="C48" s="76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8">
        <f>SUM(D48:O48)</f>
        <v>0</v>
      </c>
      <c r="Q48" s="75">
        <v>5</v>
      </c>
      <c r="R48" s="76" t="s">
        <v>62</v>
      </c>
      <c r="S48" s="76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8">
        <f>SUM(T48:AE48)</f>
        <v>0</v>
      </c>
      <c r="AG48" s="75">
        <v>5</v>
      </c>
      <c r="AH48" s="76" t="s">
        <v>62</v>
      </c>
      <c r="AI48" s="76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8">
        <f>SUM(AJ48:AU48)</f>
        <v>0</v>
      </c>
    </row>
    <row r="49" spans="1:48" ht="12.75">
      <c r="A49" s="75">
        <v>6</v>
      </c>
      <c r="B49" s="83">
        <v>4</v>
      </c>
      <c r="C49" s="76" t="s">
        <v>8</v>
      </c>
      <c r="D49" s="77">
        <f>D10</f>
        <v>0</v>
      </c>
      <c r="E49" s="77">
        <f aca="true" t="shared" si="24" ref="E49:O49">E10</f>
        <v>0</v>
      </c>
      <c r="F49" s="77">
        <f t="shared" si="24"/>
        <v>0</v>
      </c>
      <c r="G49" s="77">
        <f t="shared" si="24"/>
        <v>0</v>
      </c>
      <c r="H49" s="77">
        <f t="shared" si="24"/>
        <v>0</v>
      </c>
      <c r="I49" s="77">
        <f t="shared" si="24"/>
        <v>0</v>
      </c>
      <c r="J49" s="77">
        <f t="shared" si="24"/>
        <v>0</v>
      </c>
      <c r="K49" s="77">
        <f t="shared" si="24"/>
        <v>0</v>
      </c>
      <c r="L49" s="77">
        <f t="shared" si="24"/>
        <v>0</v>
      </c>
      <c r="M49" s="77">
        <f t="shared" si="24"/>
        <v>0</v>
      </c>
      <c r="N49" s="77">
        <f t="shared" si="24"/>
        <v>0</v>
      </c>
      <c r="O49" s="77">
        <f t="shared" si="24"/>
        <v>0</v>
      </c>
      <c r="P49" s="78">
        <f>SUM(D49:O49)</f>
        <v>0</v>
      </c>
      <c r="Q49" s="75">
        <v>6</v>
      </c>
      <c r="R49" s="83">
        <v>4</v>
      </c>
      <c r="S49" s="76" t="s">
        <v>8</v>
      </c>
      <c r="T49" s="77">
        <f>T10</f>
        <v>0</v>
      </c>
      <c r="U49" s="77">
        <f aca="true" t="shared" si="25" ref="U49:AE49">U10</f>
        <v>0</v>
      </c>
      <c r="V49" s="77">
        <f t="shared" si="25"/>
        <v>0</v>
      </c>
      <c r="W49" s="77">
        <f t="shared" si="25"/>
        <v>0</v>
      </c>
      <c r="X49" s="77">
        <f t="shared" si="25"/>
        <v>0</v>
      </c>
      <c r="Y49" s="77">
        <f t="shared" si="25"/>
        <v>0</v>
      </c>
      <c r="Z49" s="77">
        <f t="shared" si="25"/>
        <v>0</v>
      </c>
      <c r="AA49" s="77">
        <f t="shared" si="25"/>
        <v>0</v>
      </c>
      <c r="AB49" s="77">
        <f t="shared" si="25"/>
        <v>0</v>
      </c>
      <c r="AC49" s="77">
        <f t="shared" si="25"/>
        <v>0</v>
      </c>
      <c r="AD49" s="77">
        <f t="shared" si="25"/>
        <v>0</v>
      </c>
      <c r="AE49" s="77">
        <f t="shared" si="25"/>
        <v>0</v>
      </c>
      <c r="AF49" s="78">
        <f>SUM(T49:AE49)</f>
        <v>0</v>
      </c>
      <c r="AG49" s="75">
        <v>6</v>
      </c>
      <c r="AH49" s="83">
        <v>4</v>
      </c>
      <c r="AI49" s="76" t="s">
        <v>8</v>
      </c>
      <c r="AJ49" s="77">
        <v>0</v>
      </c>
      <c r="AK49" s="77">
        <v>0</v>
      </c>
      <c r="AL49" s="77">
        <v>0</v>
      </c>
      <c r="AM49" s="77">
        <v>0</v>
      </c>
      <c r="AN49" s="77">
        <v>0</v>
      </c>
      <c r="AO49" s="77">
        <v>0</v>
      </c>
      <c r="AP49" s="77">
        <v>0</v>
      </c>
      <c r="AQ49" s="77">
        <v>0</v>
      </c>
      <c r="AR49" s="77">
        <v>0</v>
      </c>
      <c r="AS49" s="77">
        <v>0</v>
      </c>
      <c r="AT49" s="77">
        <v>0</v>
      </c>
      <c r="AU49" s="77">
        <v>0</v>
      </c>
      <c r="AV49" s="78">
        <f>SUM(AJ49:AU49)</f>
        <v>0</v>
      </c>
    </row>
    <row r="50" spans="1:48" ht="12.75">
      <c r="A50" s="75">
        <v>7</v>
      </c>
      <c r="B50" s="751" t="s">
        <v>63</v>
      </c>
      <c r="C50" s="84" t="s">
        <v>64</v>
      </c>
      <c r="D50" s="77">
        <f>SUM(D11:D18)</f>
        <v>0</v>
      </c>
      <c r="E50" s="77">
        <f aca="true" t="shared" si="26" ref="E50:O50">SUM(E11:E18)</f>
        <v>0</v>
      </c>
      <c r="F50" s="77">
        <f t="shared" si="26"/>
        <v>0</v>
      </c>
      <c r="G50" s="77">
        <f t="shared" si="26"/>
        <v>0</v>
      </c>
      <c r="H50" s="77">
        <f t="shared" si="26"/>
        <v>0</v>
      </c>
      <c r="I50" s="77">
        <f t="shared" si="26"/>
        <v>0</v>
      </c>
      <c r="J50" s="77">
        <f t="shared" si="26"/>
        <v>0</v>
      </c>
      <c r="K50" s="77">
        <f t="shared" si="26"/>
        <v>0</v>
      </c>
      <c r="L50" s="77">
        <f t="shared" si="26"/>
        <v>0</v>
      </c>
      <c r="M50" s="77">
        <f t="shared" si="26"/>
        <v>0</v>
      </c>
      <c r="N50" s="77">
        <f t="shared" si="26"/>
        <v>0</v>
      </c>
      <c r="O50" s="77">
        <f t="shared" si="26"/>
        <v>0</v>
      </c>
      <c r="P50" s="78">
        <f>SUM(D50:O50)</f>
        <v>0</v>
      </c>
      <c r="Q50" s="75">
        <v>7</v>
      </c>
      <c r="R50" s="751" t="s">
        <v>63</v>
      </c>
      <c r="S50" s="76" t="s">
        <v>64</v>
      </c>
      <c r="T50" s="77">
        <f>SUM(T11:T18)</f>
        <v>0</v>
      </c>
      <c r="U50" s="77">
        <f aca="true" t="shared" si="27" ref="U50:AE50">SUM(U11:U18)</f>
        <v>0</v>
      </c>
      <c r="V50" s="77">
        <f t="shared" si="27"/>
        <v>0</v>
      </c>
      <c r="W50" s="77">
        <f t="shared" si="27"/>
        <v>0</v>
      </c>
      <c r="X50" s="77">
        <f t="shared" si="27"/>
        <v>0</v>
      </c>
      <c r="Y50" s="77">
        <f t="shared" si="27"/>
        <v>0</v>
      </c>
      <c r="Z50" s="77">
        <f t="shared" si="27"/>
        <v>0</v>
      </c>
      <c r="AA50" s="77">
        <f t="shared" si="27"/>
        <v>0</v>
      </c>
      <c r="AB50" s="77">
        <f t="shared" si="27"/>
        <v>0</v>
      </c>
      <c r="AC50" s="77">
        <f t="shared" si="27"/>
        <v>0</v>
      </c>
      <c r="AD50" s="77">
        <f t="shared" si="27"/>
        <v>0</v>
      </c>
      <c r="AE50" s="77">
        <f t="shared" si="27"/>
        <v>0</v>
      </c>
      <c r="AF50" s="78">
        <f>SUM(T50:AE50)</f>
        <v>0</v>
      </c>
      <c r="AG50" s="75">
        <v>7</v>
      </c>
      <c r="AH50" s="751" t="s">
        <v>63</v>
      </c>
      <c r="AI50" s="76" t="s">
        <v>64</v>
      </c>
      <c r="AJ50" s="77">
        <f>SUM(AJ11:AJ18)</f>
        <v>0</v>
      </c>
      <c r="AK50" s="77">
        <f aca="true" t="shared" si="28" ref="AK50:AU50">SUM(AK11:AK18)</f>
        <v>0</v>
      </c>
      <c r="AL50" s="77">
        <f t="shared" si="28"/>
        <v>0</v>
      </c>
      <c r="AM50" s="77">
        <f t="shared" si="28"/>
        <v>0</v>
      </c>
      <c r="AN50" s="77">
        <f t="shared" si="28"/>
        <v>0</v>
      </c>
      <c r="AO50" s="77">
        <f t="shared" si="28"/>
        <v>0</v>
      </c>
      <c r="AP50" s="77">
        <f t="shared" si="28"/>
        <v>0</v>
      </c>
      <c r="AQ50" s="77">
        <f t="shared" si="28"/>
        <v>0</v>
      </c>
      <c r="AR50" s="77">
        <f t="shared" si="28"/>
        <v>0</v>
      </c>
      <c r="AS50" s="77">
        <f t="shared" si="28"/>
        <v>0</v>
      </c>
      <c r="AT50" s="77">
        <f t="shared" si="28"/>
        <v>0</v>
      </c>
      <c r="AU50" s="77">
        <f t="shared" si="28"/>
        <v>0</v>
      </c>
      <c r="AV50" s="78">
        <f>SUM(AJ50:AU50)</f>
        <v>0</v>
      </c>
    </row>
    <row r="51" spans="1:48" ht="12.75">
      <c r="A51" s="75">
        <v>8</v>
      </c>
      <c r="B51" s="87" t="s">
        <v>65</v>
      </c>
      <c r="C51" s="88" t="s">
        <v>66</v>
      </c>
      <c r="D51" s="89">
        <f>SUM(D24:D28)</f>
        <v>0</v>
      </c>
      <c r="E51" s="89">
        <f aca="true" t="shared" si="29" ref="E51:O51">SUM(E24:E28)</f>
        <v>0</v>
      </c>
      <c r="F51" s="89">
        <f t="shared" si="29"/>
        <v>0</v>
      </c>
      <c r="G51" s="89">
        <f t="shared" si="29"/>
        <v>0</v>
      </c>
      <c r="H51" s="89">
        <f t="shared" si="29"/>
        <v>0</v>
      </c>
      <c r="I51" s="89">
        <f t="shared" si="29"/>
        <v>0</v>
      </c>
      <c r="J51" s="89">
        <f t="shared" si="29"/>
        <v>0</v>
      </c>
      <c r="K51" s="89">
        <f t="shared" si="29"/>
        <v>0</v>
      </c>
      <c r="L51" s="89">
        <f t="shared" si="29"/>
        <v>0</v>
      </c>
      <c r="M51" s="89">
        <f t="shared" si="29"/>
        <v>0</v>
      </c>
      <c r="N51" s="89">
        <f t="shared" si="29"/>
        <v>0</v>
      </c>
      <c r="O51" s="89">
        <f t="shared" si="29"/>
        <v>0</v>
      </c>
      <c r="P51" s="78">
        <f>SUM(D51:O51)</f>
        <v>0</v>
      </c>
      <c r="Q51" s="75">
        <v>8</v>
      </c>
      <c r="R51" s="87" t="s">
        <v>65</v>
      </c>
      <c r="S51" s="88" t="s">
        <v>66</v>
      </c>
      <c r="T51" s="89">
        <f>SUM(T24:T28)</f>
        <v>0</v>
      </c>
      <c r="U51" s="89">
        <f aca="true" t="shared" si="30" ref="U51:AE51">SUM(U24:U28)</f>
        <v>0</v>
      </c>
      <c r="V51" s="89">
        <f t="shared" si="30"/>
        <v>0</v>
      </c>
      <c r="W51" s="89">
        <f t="shared" si="30"/>
        <v>0</v>
      </c>
      <c r="X51" s="89">
        <f t="shared" si="30"/>
        <v>0</v>
      </c>
      <c r="Y51" s="89">
        <f t="shared" si="30"/>
        <v>0</v>
      </c>
      <c r="Z51" s="89">
        <f t="shared" si="30"/>
        <v>0</v>
      </c>
      <c r="AA51" s="89">
        <f t="shared" si="30"/>
        <v>0</v>
      </c>
      <c r="AB51" s="89">
        <f t="shared" si="30"/>
        <v>0</v>
      </c>
      <c r="AC51" s="89">
        <f t="shared" si="30"/>
        <v>0</v>
      </c>
      <c r="AD51" s="89">
        <f t="shared" si="30"/>
        <v>0</v>
      </c>
      <c r="AE51" s="89">
        <f t="shared" si="30"/>
        <v>0</v>
      </c>
      <c r="AF51" s="90">
        <f>SUM(T51:AE51)</f>
        <v>0</v>
      </c>
      <c r="AG51" s="75">
        <v>8</v>
      </c>
      <c r="AH51" s="87" t="s">
        <v>65</v>
      </c>
      <c r="AI51" s="88" t="s">
        <v>66</v>
      </c>
      <c r="AJ51" s="89">
        <f>SUM(AJ24:AJ28)</f>
        <v>0</v>
      </c>
      <c r="AK51" s="89">
        <f aca="true" t="shared" si="31" ref="AK51:AU51">SUM(AK24:AK28)</f>
        <v>0</v>
      </c>
      <c r="AL51" s="89">
        <f t="shared" si="31"/>
        <v>0</v>
      </c>
      <c r="AM51" s="89">
        <f t="shared" si="31"/>
        <v>0</v>
      </c>
      <c r="AN51" s="89">
        <f t="shared" si="31"/>
        <v>0</v>
      </c>
      <c r="AO51" s="89">
        <f t="shared" si="31"/>
        <v>0</v>
      </c>
      <c r="AP51" s="89">
        <f t="shared" si="31"/>
        <v>0</v>
      </c>
      <c r="AQ51" s="89">
        <f t="shared" si="31"/>
        <v>0</v>
      </c>
      <c r="AR51" s="89">
        <f t="shared" si="31"/>
        <v>0</v>
      </c>
      <c r="AS51" s="89">
        <f t="shared" si="31"/>
        <v>0</v>
      </c>
      <c r="AT51" s="89">
        <f t="shared" si="31"/>
        <v>0</v>
      </c>
      <c r="AU51" s="89">
        <f t="shared" si="31"/>
        <v>0</v>
      </c>
      <c r="AV51" s="78">
        <f>SUM(AJ51:AU51)</f>
        <v>0</v>
      </c>
    </row>
    <row r="52" spans="1:48" ht="12.75">
      <c r="A52" s="75">
        <v>9</v>
      </c>
      <c r="B52" s="76" t="s">
        <v>351</v>
      </c>
      <c r="C52" s="76"/>
      <c r="D52" s="77">
        <f>D23</f>
        <v>0</v>
      </c>
      <c r="E52" s="77">
        <f aca="true" t="shared" si="32" ref="E52:O52">E23</f>
        <v>0</v>
      </c>
      <c r="F52" s="77">
        <f t="shared" si="32"/>
        <v>0</v>
      </c>
      <c r="G52" s="77">
        <f t="shared" si="32"/>
        <v>0</v>
      </c>
      <c r="H52" s="77">
        <f t="shared" si="32"/>
        <v>0</v>
      </c>
      <c r="I52" s="77">
        <f t="shared" si="32"/>
        <v>0</v>
      </c>
      <c r="J52" s="77">
        <f t="shared" si="32"/>
        <v>0</v>
      </c>
      <c r="K52" s="77">
        <f t="shared" si="32"/>
        <v>0</v>
      </c>
      <c r="L52" s="77">
        <f t="shared" si="32"/>
        <v>0</v>
      </c>
      <c r="M52" s="77">
        <f t="shared" si="32"/>
        <v>0</v>
      </c>
      <c r="N52" s="77">
        <f t="shared" si="32"/>
        <v>0</v>
      </c>
      <c r="O52" s="77">
        <f t="shared" si="32"/>
        <v>0</v>
      </c>
      <c r="P52" s="78">
        <f aca="true" t="shared" si="33" ref="P52:P60">SUM(D52:O52)</f>
        <v>0</v>
      </c>
      <c r="Q52" s="75">
        <v>9</v>
      </c>
      <c r="R52" s="76" t="s">
        <v>67</v>
      </c>
      <c r="S52" s="76"/>
      <c r="T52" s="77">
        <f>T23</f>
        <v>0</v>
      </c>
      <c r="U52" s="77">
        <f aca="true" t="shared" si="34" ref="U52:AE52">U23</f>
        <v>0</v>
      </c>
      <c r="V52" s="77">
        <f t="shared" si="34"/>
        <v>0</v>
      </c>
      <c r="W52" s="77">
        <f t="shared" si="34"/>
        <v>0</v>
      </c>
      <c r="X52" s="77">
        <f t="shared" si="34"/>
        <v>0</v>
      </c>
      <c r="Y52" s="77">
        <f t="shared" si="34"/>
        <v>0</v>
      </c>
      <c r="Z52" s="77">
        <f t="shared" si="34"/>
        <v>0</v>
      </c>
      <c r="AA52" s="77">
        <f t="shared" si="34"/>
        <v>0</v>
      </c>
      <c r="AB52" s="77">
        <f t="shared" si="34"/>
        <v>0</v>
      </c>
      <c r="AC52" s="77">
        <f t="shared" si="34"/>
        <v>0</v>
      </c>
      <c r="AD52" s="77">
        <f t="shared" si="34"/>
        <v>0</v>
      </c>
      <c r="AE52" s="77">
        <f t="shared" si="34"/>
        <v>0</v>
      </c>
      <c r="AF52" s="78">
        <f aca="true" t="shared" si="35" ref="AF52:AF58">SUM(T52:AE52)</f>
        <v>0</v>
      </c>
      <c r="AG52" s="75">
        <v>9</v>
      </c>
      <c r="AH52" s="76" t="s">
        <v>67</v>
      </c>
      <c r="AI52" s="76"/>
      <c r="AJ52" s="77">
        <f>AJ23</f>
        <v>0</v>
      </c>
      <c r="AK52" s="77">
        <f aca="true" t="shared" si="36" ref="AK52:AU52">AK23</f>
        <v>0</v>
      </c>
      <c r="AL52" s="77">
        <f t="shared" si="36"/>
        <v>0</v>
      </c>
      <c r="AM52" s="77">
        <f t="shared" si="36"/>
        <v>0</v>
      </c>
      <c r="AN52" s="77">
        <f t="shared" si="36"/>
        <v>0</v>
      </c>
      <c r="AO52" s="77">
        <f t="shared" si="36"/>
        <v>0</v>
      </c>
      <c r="AP52" s="77">
        <f t="shared" si="36"/>
        <v>0</v>
      </c>
      <c r="AQ52" s="77">
        <f t="shared" si="36"/>
        <v>0</v>
      </c>
      <c r="AR52" s="77">
        <f t="shared" si="36"/>
        <v>0</v>
      </c>
      <c r="AS52" s="77">
        <f t="shared" si="36"/>
        <v>0</v>
      </c>
      <c r="AT52" s="77">
        <f t="shared" si="36"/>
        <v>0</v>
      </c>
      <c r="AU52" s="77">
        <f t="shared" si="36"/>
        <v>0</v>
      </c>
      <c r="AV52" s="78">
        <f aca="true" t="shared" si="37" ref="AV52:AV58">SUM(AJ52:AU52)</f>
        <v>0</v>
      </c>
    </row>
    <row r="53" spans="1:48" ht="12.75">
      <c r="A53" s="75">
        <v>10</v>
      </c>
      <c r="B53" s="76" t="s">
        <v>16</v>
      </c>
      <c r="C53" s="76"/>
      <c r="D53" s="77">
        <v>0</v>
      </c>
      <c r="E53" s="77">
        <v>0</v>
      </c>
      <c r="F53" s="77">
        <v>0</v>
      </c>
      <c r="G53" s="77">
        <v>0</v>
      </c>
      <c r="H53" s="77">
        <v>0</v>
      </c>
      <c r="I53" s="77">
        <v>0</v>
      </c>
      <c r="J53" s="77">
        <v>0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78">
        <f t="shared" si="33"/>
        <v>0</v>
      </c>
      <c r="Q53" s="75">
        <v>10</v>
      </c>
      <c r="R53" s="76" t="s">
        <v>16</v>
      </c>
      <c r="S53" s="76"/>
      <c r="T53" s="77">
        <v>0</v>
      </c>
      <c r="U53" s="77">
        <v>0</v>
      </c>
      <c r="V53" s="77">
        <v>0</v>
      </c>
      <c r="W53" s="77">
        <v>0</v>
      </c>
      <c r="X53" s="77">
        <v>0</v>
      </c>
      <c r="Y53" s="77">
        <v>0</v>
      </c>
      <c r="Z53" s="77">
        <v>0</v>
      </c>
      <c r="AA53" s="77">
        <v>0</v>
      </c>
      <c r="AB53" s="77">
        <v>0</v>
      </c>
      <c r="AC53" s="77">
        <v>0</v>
      </c>
      <c r="AD53" s="77">
        <v>0</v>
      </c>
      <c r="AE53" s="77">
        <v>0</v>
      </c>
      <c r="AF53" s="78">
        <f t="shared" si="35"/>
        <v>0</v>
      </c>
      <c r="AG53" s="75">
        <v>10</v>
      </c>
      <c r="AH53" s="76" t="s">
        <v>16</v>
      </c>
      <c r="AI53" s="76"/>
      <c r="AJ53" s="77">
        <v>0</v>
      </c>
      <c r="AK53" s="77">
        <v>0</v>
      </c>
      <c r="AL53" s="77">
        <v>0</v>
      </c>
      <c r="AM53" s="77">
        <v>0</v>
      </c>
      <c r="AN53" s="77">
        <v>0</v>
      </c>
      <c r="AO53" s="77">
        <v>0</v>
      </c>
      <c r="AP53" s="77">
        <v>0</v>
      </c>
      <c r="AQ53" s="77">
        <v>0</v>
      </c>
      <c r="AR53" s="77">
        <v>0</v>
      </c>
      <c r="AS53" s="77">
        <v>0</v>
      </c>
      <c r="AT53" s="77">
        <v>0</v>
      </c>
      <c r="AU53" s="77">
        <v>0</v>
      </c>
      <c r="AV53" s="78">
        <f t="shared" si="37"/>
        <v>0</v>
      </c>
    </row>
    <row r="54" spans="1:48" ht="12.75">
      <c r="A54" s="75">
        <v>11</v>
      </c>
      <c r="B54" s="79" t="s">
        <v>362</v>
      </c>
      <c r="C54" s="80"/>
      <c r="D54" s="77">
        <v>0</v>
      </c>
      <c r="E54" s="77">
        <v>0</v>
      </c>
      <c r="F54" s="77">
        <v>0</v>
      </c>
      <c r="G54" s="77">
        <v>0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8">
        <f t="shared" si="33"/>
        <v>0</v>
      </c>
      <c r="Q54" s="75">
        <v>11</v>
      </c>
      <c r="R54" s="79" t="s">
        <v>352</v>
      </c>
      <c r="S54" s="80"/>
      <c r="T54" s="77">
        <v>0</v>
      </c>
      <c r="U54" s="77">
        <v>0</v>
      </c>
      <c r="V54" s="77">
        <v>0</v>
      </c>
      <c r="W54" s="77">
        <v>0</v>
      </c>
      <c r="X54" s="77">
        <v>0</v>
      </c>
      <c r="Y54" s="77">
        <v>0</v>
      </c>
      <c r="Z54" s="77">
        <v>0</v>
      </c>
      <c r="AA54" s="77">
        <v>0</v>
      </c>
      <c r="AB54" s="77">
        <v>0</v>
      </c>
      <c r="AC54" s="77">
        <v>0</v>
      </c>
      <c r="AD54" s="77">
        <v>0</v>
      </c>
      <c r="AE54" s="77">
        <v>0</v>
      </c>
      <c r="AF54" s="78">
        <f t="shared" si="35"/>
        <v>0</v>
      </c>
      <c r="AG54" s="75">
        <v>11</v>
      </c>
      <c r="AH54" s="79" t="s">
        <v>352</v>
      </c>
      <c r="AI54" s="80"/>
      <c r="AJ54" s="77">
        <v>0</v>
      </c>
      <c r="AK54" s="77">
        <v>0</v>
      </c>
      <c r="AL54" s="77">
        <v>0</v>
      </c>
      <c r="AM54" s="77">
        <v>0</v>
      </c>
      <c r="AN54" s="77">
        <v>0</v>
      </c>
      <c r="AO54" s="77">
        <v>0</v>
      </c>
      <c r="AP54" s="77">
        <v>0</v>
      </c>
      <c r="AQ54" s="77">
        <v>0</v>
      </c>
      <c r="AR54" s="77">
        <v>0</v>
      </c>
      <c r="AS54" s="77">
        <v>0</v>
      </c>
      <c r="AT54" s="77">
        <v>0</v>
      </c>
      <c r="AU54" s="77">
        <v>0</v>
      </c>
      <c r="AV54" s="78">
        <f t="shared" si="37"/>
        <v>0</v>
      </c>
    </row>
    <row r="55" spans="1:48" ht="12.75">
      <c r="A55" s="75">
        <v>12</v>
      </c>
      <c r="B55" s="79" t="s">
        <v>68</v>
      </c>
      <c r="C55" s="80"/>
      <c r="D55" s="77">
        <v>0</v>
      </c>
      <c r="E55" s="77">
        <v>0</v>
      </c>
      <c r="F55" s="77">
        <v>0</v>
      </c>
      <c r="G55" s="77">
        <v>0</v>
      </c>
      <c r="H55" s="77">
        <v>0</v>
      </c>
      <c r="I55" s="77">
        <v>0</v>
      </c>
      <c r="J55" s="77">
        <v>0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8">
        <f t="shared" si="33"/>
        <v>0</v>
      </c>
      <c r="Q55" s="75">
        <v>12</v>
      </c>
      <c r="R55" s="79" t="s">
        <v>68</v>
      </c>
      <c r="S55" s="80"/>
      <c r="T55" s="77">
        <v>0</v>
      </c>
      <c r="U55" s="77">
        <v>0</v>
      </c>
      <c r="V55" s="77">
        <v>0</v>
      </c>
      <c r="W55" s="77">
        <v>0</v>
      </c>
      <c r="X55" s="77">
        <v>0</v>
      </c>
      <c r="Y55" s="77">
        <v>0</v>
      </c>
      <c r="Z55" s="77">
        <v>0</v>
      </c>
      <c r="AA55" s="77">
        <v>0</v>
      </c>
      <c r="AB55" s="77">
        <v>0</v>
      </c>
      <c r="AC55" s="77">
        <v>0</v>
      </c>
      <c r="AD55" s="77">
        <v>0</v>
      </c>
      <c r="AE55" s="77">
        <v>0</v>
      </c>
      <c r="AF55" s="78">
        <f t="shared" si="35"/>
        <v>0</v>
      </c>
      <c r="AG55" s="75">
        <v>12</v>
      </c>
      <c r="AH55" s="79" t="s">
        <v>68</v>
      </c>
      <c r="AI55" s="80"/>
      <c r="AJ55" s="77">
        <v>0</v>
      </c>
      <c r="AK55" s="77">
        <v>0</v>
      </c>
      <c r="AL55" s="77">
        <v>0</v>
      </c>
      <c r="AM55" s="77">
        <v>0</v>
      </c>
      <c r="AN55" s="77">
        <v>0</v>
      </c>
      <c r="AO55" s="77">
        <v>0</v>
      </c>
      <c r="AP55" s="77">
        <v>0</v>
      </c>
      <c r="AQ55" s="77">
        <v>0</v>
      </c>
      <c r="AR55" s="77">
        <v>0</v>
      </c>
      <c r="AS55" s="77">
        <v>0</v>
      </c>
      <c r="AT55" s="77">
        <v>0</v>
      </c>
      <c r="AU55" s="77">
        <v>0</v>
      </c>
      <c r="AV55" s="78">
        <f t="shared" si="37"/>
        <v>0</v>
      </c>
    </row>
    <row r="56" spans="1:48" ht="12.75">
      <c r="A56" s="75" t="s">
        <v>103</v>
      </c>
      <c r="B56" s="131"/>
      <c r="C56" s="80"/>
      <c r="D56" s="77">
        <v>0</v>
      </c>
      <c r="E56" s="77">
        <v>0</v>
      </c>
      <c r="F56" s="77">
        <v>0</v>
      </c>
      <c r="G56" s="77">
        <v>0</v>
      </c>
      <c r="H56" s="77">
        <v>0</v>
      </c>
      <c r="I56" s="77">
        <v>0</v>
      </c>
      <c r="J56" s="77">
        <v>0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78">
        <f t="shared" si="33"/>
        <v>0</v>
      </c>
      <c r="Q56" s="75" t="s">
        <v>103</v>
      </c>
      <c r="R56" s="131"/>
      <c r="S56" s="80"/>
      <c r="T56" s="77">
        <v>0</v>
      </c>
      <c r="U56" s="77">
        <v>0</v>
      </c>
      <c r="V56" s="77">
        <v>0</v>
      </c>
      <c r="W56" s="77">
        <v>0</v>
      </c>
      <c r="X56" s="77">
        <v>0</v>
      </c>
      <c r="Y56" s="77">
        <v>0</v>
      </c>
      <c r="Z56" s="77">
        <v>0</v>
      </c>
      <c r="AA56" s="77">
        <v>0</v>
      </c>
      <c r="AB56" s="77">
        <v>0</v>
      </c>
      <c r="AC56" s="77">
        <v>0</v>
      </c>
      <c r="AD56" s="77">
        <v>0</v>
      </c>
      <c r="AE56" s="77">
        <v>0</v>
      </c>
      <c r="AF56" s="78">
        <f t="shared" si="35"/>
        <v>0</v>
      </c>
      <c r="AG56" s="75" t="s">
        <v>103</v>
      </c>
      <c r="AH56" s="131"/>
      <c r="AI56" s="80"/>
      <c r="AJ56" s="77">
        <v>0</v>
      </c>
      <c r="AK56" s="77">
        <v>0</v>
      </c>
      <c r="AL56" s="77">
        <v>0</v>
      </c>
      <c r="AM56" s="77">
        <v>0</v>
      </c>
      <c r="AN56" s="77">
        <v>0</v>
      </c>
      <c r="AO56" s="77">
        <v>0</v>
      </c>
      <c r="AP56" s="77">
        <v>0</v>
      </c>
      <c r="AQ56" s="77">
        <v>0</v>
      </c>
      <c r="AR56" s="77">
        <v>0</v>
      </c>
      <c r="AS56" s="77">
        <v>0</v>
      </c>
      <c r="AT56" s="77">
        <v>0</v>
      </c>
      <c r="AU56" s="77">
        <v>0</v>
      </c>
      <c r="AV56" s="78">
        <f t="shared" si="37"/>
        <v>0</v>
      </c>
    </row>
    <row r="57" spans="1:48" ht="12.75">
      <c r="A57" s="75" t="s">
        <v>104</v>
      </c>
      <c r="B57" s="131" t="s">
        <v>98</v>
      </c>
      <c r="C57" s="80" t="s">
        <v>89</v>
      </c>
      <c r="D57" s="77">
        <f>D33*-1</f>
        <v>0</v>
      </c>
      <c r="E57" s="77">
        <f aca="true" t="shared" si="38" ref="E57:O57">E33*-1</f>
        <v>0</v>
      </c>
      <c r="F57" s="77">
        <f t="shared" si="38"/>
        <v>0</v>
      </c>
      <c r="G57" s="77">
        <f t="shared" si="38"/>
        <v>0</v>
      </c>
      <c r="H57" s="77">
        <f t="shared" si="38"/>
        <v>0</v>
      </c>
      <c r="I57" s="77">
        <f t="shared" si="38"/>
        <v>0</v>
      </c>
      <c r="J57" s="77">
        <f t="shared" si="38"/>
        <v>0</v>
      </c>
      <c r="K57" s="77">
        <f t="shared" si="38"/>
        <v>0</v>
      </c>
      <c r="L57" s="77">
        <f t="shared" si="38"/>
        <v>0</v>
      </c>
      <c r="M57" s="77">
        <f t="shared" si="38"/>
        <v>0</v>
      </c>
      <c r="N57" s="77">
        <f t="shared" si="38"/>
        <v>0</v>
      </c>
      <c r="O57" s="77">
        <f t="shared" si="38"/>
        <v>0</v>
      </c>
      <c r="P57" s="78">
        <f t="shared" si="33"/>
        <v>0</v>
      </c>
      <c r="Q57" s="75" t="s">
        <v>104</v>
      </c>
      <c r="R57" s="131" t="s">
        <v>98</v>
      </c>
      <c r="S57" s="80" t="s">
        <v>89</v>
      </c>
      <c r="T57" s="77">
        <f>T33*-1</f>
        <v>0</v>
      </c>
      <c r="U57" s="77">
        <f aca="true" t="shared" si="39" ref="U57:AE57">U33*-1</f>
        <v>0</v>
      </c>
      <c r="V57" s="77">
        <f t="shared" si="39"/>
        <v>0</v>
      </c>
      <c r="W57" s="77">
        <f t="shared" si="39"/>
        <v>0</v>
      </c>
      <c r="X57" s="77">
        <f t="shared" si="39"/>
        <v>0</v>
      </c>
      <c r="Y57" s="77">
        <f t="shared" si="39"/>
        <v>0</v>
      </c>
      <c r="Z57" s="77">
        <f t="shared" si="39"/>
        <v>0</v>
      </c>
      <c r="AA57" s="77">
        <f t="shared" si="39"/>
        <v>0</v>
      </c>
      <c r="AB57" s="77">
        <f t="shared" si="39"/>
        <v>0</v>
      </c>
      <c r="AC57" s="77">
        <f t="shared" si="39"/>
        <v>0</v>
      </c>
      <c r="AD57" s="77">
        <f t="shared" si="39"/>
        <v>0</v>
      </c>
      <c r="AE57" s="77">
        <f t="shared" si="39"/>
        <v>0</v>
      </c>
      <c r="AF57" s="78">
        <f t="shared" si="35"/>
        <v>0</v>
      </c>
      <c r="AG57" s="75" t="s">
        <v>104</v>
      </c>
      <c r="AH57" s="131" t="s">
        <v>98</v>
      </c>
      <c r="AI57" s="80" t="s">
        <v>89</v>
      </c>
      <c r="AJ57" s="77">
        <f>AJ33*-1</f>
        <v>0</v>
      </c>
      <c r="AK57" s="77">
        <f aca="true" t="shared" si="40" ref="AK57:AU57">AK33*-1</f>
        <v>0</v>
      </c>
      <c r="AL57" s="77">
        <f t="shared" si="40"/>
        <v>0</v>
      </c>
      <c r="AM57" s="77">
        <f t="shared" si="40"/>
        <v>0</v>
      </c>
      <c r="AN57" s="77">
        <f t="shared" si="40"/>
        <v>0</v>
      </c>
      <c r="AO57" s="77">
        <f t="shared" si="40"/>
        <v>0</v>
      </c>
      <c r="AP57" s="77">
        <f t="shared" si="40"/>
        <v>0</v>
      </c>
      <c r="AQ57" s="77">
        <f t="shared" si="40"/>
        <v>0</v>
      </c>
      <c r="AR57" s="77">
        <f t="shared" si="40"/>
        <v>0</v>
      </c>
      <c r="AS57" s="77">
        <f t="shared" si="40"/>
        <v>0</v>
      </c>
      <c r="AT57" s="77">
        <f t="shared" si="40"/>
        <v>0</v>
      </c>
      <c r="AU57" s="77">
        <f t="shared" si="40"/>
        <v>0</v>
      </c>
      <c r="AV57" s="78">
        <f t="shared" si="37"/>
        <v>0</v>
      </c>
    </row>
    <row r="58" spans="1:48" ht="12.75">
      <c r="A58" s="75" t="s">
        <v>105</v>
      </c>
      <c r="B58" s="131" t="s">
        <v>99</v>
      </c>
      <c r="C58" s="80" t="s">
        <v>108</v>
      </c>
      <c r="D58" s="77">
        <f>D34*-1</f>
        <v>0</v>
      </c>
      <c r="E58" s="77">
        <f aca="true" t="shared" si="41" ref="E58:O58">E34*-1</f>
        <v>0</v>
      </c>
      <c r="F58" s="77">
        <f t="shared" si="41"/>
        <v>0</v>
      </c>
      <c r="G58" s="77">
        <f t="shared" si="41"/>
        <v>0</v>
      </c>
      <c r="H58" s="77">
        <f t="shared" si="41"/>
        <v>0</v>
      </c>
      <c r="I58" s="77">
        <f t="shared" si="41"/>
        <v>0</v>
      </c>
      <c r="J58" s="77">
        <f t="shared" si="41"/>
        <v>0</v>
      </c>
      <c r="K58" s="77">
        <f t="shared" si="41"/>
        <v>0</v>
      </c>
      <c r="L58" s="77">
        <f t="shared" si="41"/>
        <v>0</v>
      </c>
      <c r="M58" s="77">
        <f t="shared" si="41"/>
        <v>0</v>
      </c>
      <c r="N58" s="77">
        <f t="shared" si="41"/>
        <v>0</v>
      </c>
      <c r="O58" s="77">
        <f t="shared" si="41"/>
        <v>0</v>
      </c>
      <c r="P58" s="78">
        <f t="shared" si="33"/>
        <v>0</v>
      </c>
      <c r="Q58" s="75" t="s">
        <v>105</v>
      </c>
      <c r="R58" s="131" t="s">
        <v>99</v>
      </c>
      <c r="S58" s="80" t="s">
        <v>108</v>
      </c>
      <c r="T58" s="77">
        <f>T34*-1</f>
        <v>0</v>
      </c>
      <c r="U58" s="77">
        <f aca="true" t="shared" si="42" ref="U58:AE58">U34*-1</f>
        <v>0</v>
      </c>
      <c r="V58" s="77">
        <f t="shared" si="42"/>
        <v>0</v>
      </c>
      <c r="W58" s="77">
        <f t="shared" si="42"/>
        <v>0</v>
      </c>
      <c r="X58" s="77">
        <f t="shared" si="42"/>
        <v>0</v>
      </c>
      <c r="Y58" s="77">
        <f t="shared" si="42"/>
        <v>0</v>
      </c>
      <c r="Z58" s="77">
        <f t="shared" si="42"/>
        <v>0</v>
      </c>
      <c r="AA58" s="77">
        <f t="shared" si="42"/>
        <v>0</v>
      </c>
      <c r="AB58" s="77">
        <f t="shared" si="42"/>
        <v>0</v>
      </c>
      <c r="AC58" s="77">
        <f t="shared" si="42"/>
        <v>0</v>
      </c>
      <c r="AD58" s="77">
        <f t="shared" si="42"/>
        <v>0</v>
      </c>
      <c r="AE58" s="77">
        <f t="shared" si="42"/>
        <v>0</v>
      </c>
      <c r="AF58" s="78">
        <f t="shared" si="35"/>
        <v>0</v>
      </c>
      <c r="AG58" s="75" t="s">
        <v>105</v>
      </c>
      <c r="AH58" s="131" t="s">
        <v>99</v>
      </c>
      <c r="AI58" s="80" t="s">
        <v>108</v>
      </c>
      <c r="AJ58" s="77">
        <f>AJ34*-1</f>
        <v>0</v>
      </c>
      <c r="AK58" s="77">
        <f aca="true" t="shared" si="43" ref="AK58:AU58">AK34*-1</f>
        <v>0</v>
      </c>
      <c r="AL58" s="77">
        <f t="shared" si="43"/>
        <v>0</v>
      </c>
      <c r="AM58" s="77">
        <f t="shared" si="43"/>
        <v>0</v>
      </c>
      <c r="AN58" s="77">
        <f t="shared" si="43"/>
        <v>0</v>
      </c>
      <c r="AO58" s="77">
        <f t="shared" si="43"/>
        <v>0</v>
      </c>
      <c r="AP58" s="77">
        <f t="shared" si="43"/>
        <v>0</v>
      </c>
      <c r="AQ58" s="77">
        <f t="shared" si="43"/>
        <v>0</v>
      </c>
      <c r="AR58" s="77">
        <f t="shared" si="43"/>
        <v>0</v>
      </c>
      <c r="AS58" s="77">
        <f t="shared" si="43"/>
        <v>0</v>
      </c>
      <c r="AT58" s="77">
        <f t="shared" si="43"/>
        <v>0</v>
      </c>
      <c r="AU58" s="77">
        <f t="shared" si="43"/>
        <v>0</v>
      </c>
      <c r="AV58" s="78">
        <f t="shared" si="37"/>
        <v>0</v>
      </c>
    </row>
    <row r="59" spans="1:48" ht="12.75">
      <c r="A59" s="91"/>
      <c r="B59" s="738"/>
      <c r="C59" s="92"/>
      <c r="D59" s="737"/>
      <c r="E59" s="737"/>
      <c r="F59" s="737"/>
      <c r="G59" s="737"/>
      <c r="H59" s="737"/>
      <c r="I59" s="737"/>
      <c r="J59" s="737"/>
      <c r="K59" s="737"/>
      <c r="L59" s="737"/>
      <c r="M59" s="737"/>
      <c r="N59" s="737"/>
      <c r="O59" s="737"/>
      <c r="P59" s="94"/>
      <c r="Q59" s="91"/>
      <c r="R59" s="738"/>
      <c r="S59" s="92"/>
      <c r="T59" s="737"/>
      <c r="U59" s="737"/>
      <c r="V59" s="737"/>
      <c r="W59" s="737"/>
      <c r="X59" s="737"/>
      <c r="Y59" s="737"/>
      <c r="Z59" s="737"/>
      <c r="AA59" s="737"/>
      <c r="AB59" s="737"/>
      <c r="AC59" s="737"/>
      <c r="AD59" s="737"/>
      <c r="AE59" s="737"/>
      <c r="AF59" s="94"/>
      <c r="AG59" s="91"/>
      <c r="AH59" s="738"/>
      <c r="AI59" s="92"/>
      <c r="AJ59" s="737"/>
      <c r="AK59" s="737"/>
      <c r="AL59" s="737"/>
      <c r="AM59" s="737"/>
      <c r="AN59" s="737"/>
      <c r="AO59" s="737"/>
      <c r="AP59" s="737"/>
      <c r="AQ59" s="737"/>
      <c r="AR59" s="737"/>
      <c r="AS59" s="737"/>
      <c r="AT59" s="737"/>
      <c r="AU59" s="737"/>
      <c r="AV59" s="94"/>
    </row>
    <row r="60" spans="1:48" ht="15">
      <c r="A60" s="603">
        <v>14</v>
      </c>
      <c r="B60" s="606" t="s">
        <v>69</v>
      </c>
      <c r="C60" s="607"/>
      <c r="D60" s="605">
        <f aca="true" t="shared" si="44" ref="D60:O60">SUM(D49:D58)</f>
        <v>0</v>
      </c>
      <c r="E60" s="605">
        <f t="shared" si="44"/>
        <v>0</v>
      </c>
      <c r="F60" s="605">
        <f t="shared" si="44"/>
        <v>0</v>
      </c>
      <c r="G60" s="605">
        <f t="shared" si="44"/>
        <v>0</v>
      </c>
      <c r="H60" s="605">
        <f t="shared" si="44"/>
        <v>0</v>
      </c>
      <c r="I60" s="605">
        <f t="shared" si="44"/>
        <v>0</v>
      </c>
      <c r="J60" s="605">
        <f t="shared" si="44"/>
        <v>0</v>
      </c>
      <c r="K60" s="605">
        <f t="shared" si="44"/>
        <v>0</v>
      </c>
      <c r="L60" s="605">
        <f t="shared" si="44"/>
        <v>0</v>
      </c>
      <c r="M60" s="605">
        <f t="shared" si="44"/>
        <v>0</v>
      </c>
      <c r="N60" s="605">
        <f t="shared" si="44"/>
        <v>0</v>
      </c>
      <c r="O60" s="605">
        <f t="shared" si="44"/>
        <v>0</v>
      </c>
      <c r="P60" s="598">
        <f t="shared" si="33"/>
        <v>0</v>
      </c>
      <c r="Q60" s="603">
        <v>14</v>
      </c>
      <c r="R60" s="606" t="s">
        <v>69</v>
      </c>
      <c r="S60" s="607"/>
      <c r="T60" s="605">
        <f aca="true" t="shared" si="45" ref="T60:AE60">SUM(T49:T58)</f>
        <v>0</v>
      </c>
      <c r="U60" s="605">
        <f t="shared" si="45"/>
        <v>0</v>
      </c>
      <c r="V60" s="605">
        <f t="shared" si="45"/>
        <v>0</v>
      </c>
      <c r="W60" s="605">
        <f t="shared" si="45"/>
        <v>0</v>
      </c>
      <c r="X60" s="605">
        <f t="shared" si="45"/>
        <v>0</v>
      </c>
      <c r="Y60" s="605">
        <f t="shared" si="45"/>
        <v>0</v>
      </c>
      <c r="Z60" s="605">
        <f t="shared" si="45"/>
        <v>0</v>
      </c>
      <c r="AA60" s="605">
        <f t="shared" si="45"/>
        <v>0</v>
      </c>
      <c r="AB60" s="605">
        <f t="shared" si="45"/>
        <v>0</v>
      </c>
      <c r="AC60" s="605">
        <f t="shared" si="45"/>
        <v>0</v>
      </c>
      <c r="AD60" s="605">
        <f t="shared" si="45"/>
        <v>0</v>
      </c>
      <c r="AE60" s="605">
        <f t="shared" si="45"/>
        <v>0</v>
      </c>
      <c r="AF60" s="598">
        <f>SUM(T60:AE60)</f>
        <v>0</v>
      </c>
      <c r="AG60" s="603">
        <v>14</v>
      </c>
      <c r="AH60" s="606" t="s">
        <v>69</v>
      </c>
      <c r="AI60" s="607"/>
      <c r="AJ60" s="605">
        <f aca="true" t="shared" si="46" ref="AJ60:AU60">SUM(AJ49:AJ58)</f>
        <v>0</v>
      </c>
      <c r="AK60" s="605">
        <f t="shared" si="46"/>
        <v>0</v>
      </c>
      <c r="AL60" s="605">
        <f t="shared" si="46"/>
        <v>0</v>
      </c>
      <c r="AM60" s="605">
        <f t="shared" si="46"/>
        <v>0</v>
      </c>
      <c r="AN60" s="605">
        <f t="shared" si="46"/>
        <v>0</v>
      </c>
      <c r="AO60" s="605">
        <f t="shared" si="46"/>
        <v>0</v>
      </c>
      <c r="AP60" s="605">
        <f t="shared" si="46"/>
        <v>0</v>
      </c>
      <c r="AQ60" s="605">
        <f t="shared" si="46"/>
        <v>0</v>
      </c>
      <c r="AR60" s="605">
        <f t="shared" si="46"/>
        <v>0</v>
      </c>
      <c r="AS60" s="605">
        <f t="shared" si="46"/>
        <v>0</v>
      </c>
      <c r="AT60" s="605">
        <f t="shared" si="46"/>
        <v>0</v>
      </c>
      <c r="AU60" s="605">
        <f t="shared" si="46"/>
        <v>0</v>
      </c>
      <c r="AV60" s="598">
        <f>SUM(AJ60:AU60)</f>
        <v>0</v>
      </c>
    </row>
    <row r="61" spans="1:48" ht="12.75">
      <c r="A61" s="134" t="s">
        <v>4</v>
      </c>
      <c r="B61" s="135" t="s">
        <v>4</v>
      </c>
      <c r="C61" s="136"/>
      <c r="D61" s="137" t="s">
        <v>4</v>
      </c>
      <c r="E61" s="137" t="s">
        <v>4</v>
      </c>
      <c r="F61" s="137" t="s">
        <v>4</v>
      </c>
      <c r="G61" s="137" t="s">
        <v>4</v>
      </c>
      <c r="H61" s="137" t="s">
        <v>4</v>
      </c>
      <c r="I61" s="137" t="s">
        <v>4</v>
      </c>
      <c r="J61" s="137" t="s">
        <v>4</v>
      </c>
      <c r="K61" s="137" t="s">
        <v>4</v>
      </c>
      <c r="L61" s="137" t="s">
        <v>70</v>
      </c>
      <c r="M61" s="137" t="s">
        <v>4</v>
      </c>
      <c r="N61" s="137" t="s">
        <v>4</v>
      </c>
      <c r="O61" s="137" t="s">
        <v>4</v>
      </c>
      <c r="P61" s="138" t="s">
        <v>4</v>
      </c>
      <c r="Q61" s="134" t="s">
        <v>4</v>
      </c>
      <c r="R61" s="135" t="s">
        <v>4</v>
      </c>
      <c r="S61" s="136"/>
      <c r="T61" s="137" t="s">
        <v>4</v>
      </c>
      <c r="U61" s="137" t="s">
        <v>4</v>
      </c>
      <c r="V61" s="137" t="s">
        <v>4</v>
      </c>
      <c r="W61" s="137" t="s">
        <v>4</v>
      </c>
      <c r="X61" s="137" t="s">
        <v>4</v>
      </c>
      <c r="Y61" s="137" t="s">
        <v>4</v>
      </c>
      <c r="Z61" s="137" t="s">
        <v>4</v>
      </c>
      <c r="AA61" s="137" t="s">
        <v>4</v>
      </c>
      <c r="AB61" s="137" t="s">
        <v>70</v>
      </c>
      <c r="AC61" s="137" t="s">
        <v>4</v>
      </c>
      <c r="AD61" s="137" t="s">
        <v>4</v>
      </c>
      <c r="AE61" s="137" t="s">
        <v>4</v>
      </c>
      <c r="AF61" s="138" t="s">
        <v>4</v>
      </c>
      <c r="AG61" s="134" t="s">
        <v>4</v>
      </c>
      <c r="AH61" s="135" t="s">
        <v>4</v>
      </c>
      <c r="AI61" s="136"/>
      <c r="AJ61" s="137" t="s">
        <v>4</v>
      </c>
      <c r="AK61" s="137" t="s">
        <v>4</v>
      </c>
      <c r="AL61" s="137" t="s">
        <v>4</v>
      </c>
      <c r="AM61" s="137" t="s">
        <v>4</v>
      </c>
      <c r="AN61" s="137" t="s">
        <v>4</v>
      </c>
      <c r="AO61" s="137" t="s">
        <v>4</v>
      </c>
      <c r="AP61" s="137" t="s">
        <v>4</v>
      </c>
      <c r="AQ61" s="137" t="s">
        <v>4</v>
      </c>
      <c r="AR61" s="137" t="s">
        <v>70</v>
      </c>
      <c r="AS61" s="137" t="s">
        <v>4</v>
      </c>
      <c r="AT61" s="137" t="s">
        <v>4</v>
      </c>
      <c r="AU61" s="137" t="s">
        <v>4</v>
      </c>
      <c r="AV61" s="138" t="s">
        <v>4</v>
      </c>
    </row>
    <row r="62" spans="1:48" ht="15">
      <c r="A62" s="91"/>
      <c r="B62" s="739" t="s">
        <v>71</v>
      </c>
      <c r="C62" s="92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4"/>
      <c r="Q62" s="91"/>
      <c r="R62" s="739" t="s">
        <v>71</v>
      </c>
      <c r="S62" s="92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4"/>
      <c r="AG62" s="91"/>
      <c r="AH62" s="739" t="s">
        <v>71</v>
      </c>
      <c r="AI62" s="92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4"/>
    </row>
    <row r="63" spans="1:48" ht="12.75">
      <c r="A63" s="75">
        <v>15</v>
      </c>
      <c r="B63" s="79" t="s">
        <v>72</v>
      </c>
      <c r="C63" s="80"/>
      <c r="D63" s="77">
        <f aca="true" t="shared" si="47" ref="D63:O63">D46-D60</f>
        <v>0</v>
      </c>
      <c r="E63" s="77">
        <f t="shared" si="47"/>
        <v>0</v>
      </c>
      <c r="F63" s="77">
        <f t="shared" si="47"/>
        <v>0</v>
      </c>
      <c r="G63" s="77">
        <f t="shared" si="47"/>
        <v>0</v>
      </c>
      <c r="H63" s="77">
        <f t="shared" si="47"/>
        <v>0</v>
      </c>
      <c r="I63" s="85">
        <f t="shared" si="47"/>
        <v>0</v>
      </c>
      <c r="J63" s="85">
        <f t="shared" si="47"/>
        <v>0</v>
      </c>
      <c r="K63" s="77">
        <f t="shared" si="47"/>
        <v>0</v>
      </c>
      <c r="L63" s="85">
        <f t="shared" si="47"/>
        <v>0</v>
      </c>
      <c r="M63" s="85">
        <f t="shared" si="47"/>
        <v>0</v>
      </c>
      <c r="N63" s="77">
        <f t="shared" si="47"/>
        <v>0</v>
      </c>
      <c r="O63" s="77">
        <f t="shared" si="47"/>
        <v>0</v>
      </c>
      <c r="P63" s="78"/>
      <c r="Q63" s="75">
        <v>15</v>
      </c>
      <c r="R63" s="79" t="s">
        <v>72</v>
      </c>
      <c r="S63" s="80"/>
      <c r="T63" s="77">
        <f aca="true" t="shared" si="48" ref="T63:AE63">T46-T60</f>
        <v>0</v>
      </c>
      <c r="U63" s="77">
        <f t="shared" si="48"/>
        <v>0</v>
      </c>
      <c r="V63" s="77">
        <f t="shared" si="48"/>
        <v>0</v>
      </c>
      <c r="W63" s="77">
        <f t="shared" si="48"/>
        <v>0</v>
      </c>
      <c r="X63" s="77">
        <f t="shared" si="48"/>
        <v>0</v>
      </c>
      <c r="Y63" s="85">
        <f t="shared" si="48"/>
        <v>0</v>
      </c>
      <c r="Z63" s="85">
        <f t="shared" si="48"/>
        <v>0</v>
      </c>
      <c r="AA63" s="77">
        <f t="shared" si="48"/>
        <v>0</v>
      </c>
      <c r="AB63" s="85">
        <f t="shared" si="48"/>
        <v>0</v>
      </c>
      <c r="AC63" s="85">
        <f t="shared" si="48"/>
        <v>0</v>
      </c>
      <c r="AD63" s="77">
        <f t="shared" si="48"/>
        <v>0</v>
      </c>
      <c r="AE63" s="77">
        <f t="shared" si="48"/>
        <v>0</v>
      </c>
      <c r="AF63" s="78"/>
      <c r="AG63" s="75">
        <v>15</v>
      </c>
      <c r="AH63" s="79" t="s">
        <v>72</v>
      </c>
      <c r="AI63" s="80"/>
      <c r="AJ63" s="77">
        <f aca="true" t="shared" si="49" ref="AJ63:AU63">AJ46-AJ60</f>
        <v>0</v>
      </c>
      <c r="AK63" s="77">
        <f t="shared" si="49"/>
        <v>0</v>
      </c>
      <c r="AL63" s="77">
        <f t="shared" si="49"/>
        <v>0</v>
      </c>
      <c r="AM63" s="77">
        <f t="shared" si="49"/>
        <v>0</v>
      </c>
      <c r="AN63" s="77">
        <f t="shared" si="49"/>
        <v>0</v>
      </c>
      <c r="AO63" s="85">
        <f t="shared" si="49"/>
        <v>0</v>
      </c>
      <c r="AP63" s="85">
        <f t="shared" si="49"/>
        <v>0</v>
      </c>
      <c r="AQ63" s="77">
        <f t="shared" si="49"/>
        <v>0</v>
      </c>
      <c r="AR63" s="85">
        <f t="shared" si="49"/>
        <v>0</v>
      </c>
      <c r="AS63" s="85">
        <f t="shared" si="49"/>
        <v>0</v>
      </c>
      <c r="AT63" s="77">
        <f t="shared" si="49"/>
        <v>0</v>
      </c>
      <c r="AU63" s="77">
        <f t="shared" si="49"/>
        <v>0</v>
      </c>
      <c r="AV63" s="78"/>
    </row>
    <row r="64" spans="1:48" ht="12.75">
      <c r="A64" s="75">
        <v>16</v>
      </c>
      <c r="B64" s="79" t="s">
        <v>73</v>
      </c>
      <c r="C64" s="80"/>
      <c r="D64" s="77">
        <f>D63</f>
        <v>0</v>
      </c>
      <c r="E64" s="77">
        <f>D64+E63</f>
        <v>0</v>
      </c>
      <c r="F64" s="77">
        <f aca="true" t="shared" si="50" ref="F64:O64">E64+F63</f>
        <v>0</v>
      </c>
      <c r="G64" s="77">
        <f t="shared" si="50"/>
        <v>0</v>
      </c>
      <c r="H64" s="77">
        <f t="shared" si="50"/>
        <v>0</v>
      </c>
      <c r="I64" s="77">
        <f t="shared" si="50"/>
        <v>0</v>
      </c>
      <c r="J64" s="77">
        <f t="shared" si="50"/>
        <v>0</v>
      </c>
      <c r="K64" s="77">
        <f t="shared" si="50"/>
        <v>0</v>
      </c>
      <c r="L64" s="77">
        <f t="shared" si="50"/>
        <v>0</v>
      </c>
      <c r="M64" s="77">
        <f t="shared" si="50"/>
        <v>0</v>
      </c>
      <c r="N64" s="77">
        <f t="shared" si="50"/>
        <v>0</v>
      </c>
      <c r="O64" s="77">
        <f t="shared" si="50"/>
        <v>0</v>
      </c>
      <c r="P64" s="78">
        <f>O64</f>
        <v>0</v>
      </c>
      <c r="Q64" s="75">
        <v>16</v>
      </c>
      <c r="R64" s="79" t="s">
        <v>73</v>
      </c>
      <c r="S64" s="80"/>
      <c r="T64" s="77">
        <f>O64+T63</f>
        <v>0</v>
      </c>
      <c r="U64" s="77">
        <f>T64+U63</f>
        <v>0</v>
      </c>
      <c r="V64" s="77">
        <f aca="true" t="shared" si="51" ref="V64:AE64">U64+V63</f>
        <v>0</v>
      </c>
      <c r="W64" s="77">
        <f t="shared" si="51"/>
        <v>0</v>
      </c>
      <c r="X64" s="77">
        <f t="shared" si="51"/>
        <v>0</v>
      </c>
      <c r="Y64" s="77">
        <f t="shared" si="51"/>
        <v>0</v>
      </c>
      <c r="Z64" s="77">
        <f t="shared" si="51"/>
        <v>0</v>
      </c>
      <c r="AA64" s="77">
        <f t="shared" si="51"/>
        <v>0</v>
      </c>
      <c r="AB64" s="77">
        <f t="shared" si="51"/>
        <v>0</v>
      </c>
      <c r="AC64" s="77">
        <f t="shared" si="51"/>
        <v>0</v>
      </c>
      <c r="AD64" s="77">
        <f t="shared" si="51"/>
        <v>0</v>
      </c>
      <c r="AE64" s="77">
        <f t="shared" si="51"/>
        <v>0</v>
      </c>
      <c r="AF64" s="78">
        <f>AE64</f>
        <v>0</v>
      </c>
      <c r="AG64" s="75">
        <v>16</v>
      </c>
      <c r="AH64" s="79" t="s">
        <v>73</v>
      </c>
      <c r="AI64" s="80"/>
      <c r="AJ64" s="77">
        <f>AE64+AJ63</f>
        <v>0</v>
      </c>
      <c r="AK64" s="77">
        <f>AJ64+AK63</f>
        <v>0</v>
      </c>
      <c r="AL64" s="77">
        <f aca="true" t="shared" si="52" ref="AL64:AU64">AK64+AL63</f>
        <v>0</v>
      </c>
      <c r="AM64" s="77">
        <f t="shared" si="52"/>
        <v>0</v>
      </c>
      <c r="AN64" s="77">
        <f t="shared" si="52"/>
        <v>0</v>
      </c>
      <c r="AO64" s="77">
        <f t="shared" si="52"/>
        <v>0</v>
      </c>
      <c r="AP64" s="77">
        <f t="shared" si="52"/>
        <v>0</v>
      </c>
      <c r="AQ64" s="77">
        <f t="shared" si="52"/>
        <v>0</v>
      </c>
      <c r="AR64" s="77">
        <f t="shared" si="52"/>
        <v>0</v>
      </c>
      <c r="AS64" s="77">
        <f t="shared" si="52"/>
        <v>0</v>
      </c>
      <c r="AT64" s="77">
        <f t="shared" si="52"/>
        <v>0</v>
      </c>
      <c r="AU64" s="77">
        <f t="shared" si="52"/>
        <v>0</v>
      </c>
      <c r="AV64" s="78">
        <f>AU64</f>
        <v>0</v>
      </c>
    </row>
    <row r="65" spans="1:48" s="3" customFormat="1" ht="11.25">
      <c r="A65" s="753" t="s">
        <v>4</v>
      </c>
      <c r="B65" s="754"/>
      <c r="C65" s="754"/>
      <c r="D65" s="755"/>
      <c r="E65" s="755"/>
      <c r="F65" s="755"/>
      <c r="G65" s="755"/>
      <c r="H65" s="755"/>
      <c r="I65" s="755"/>
      <c r="J65" s="755"/>
      <c r="K65" s="755"/>
      <c r="L65" s="755"/>
      <c r="M65" s="755"/>
      <c r="N65" s="755"/>
      <c r="O65" s="755"/>
      <c r="P65" s="139" t="s">
        <v>4</v>
      </c>
      <c r="Q65" s="753" t="s">
        <v>4</v>
      </c>
      <c r="R65" s="754"/>
      <c r="S65" s="754"/>
      <c r="T65" s="755"/>
      <c r="U65" s="755"/>
      <c r="V65" s="755"/>
      <c r="W65" s="755"/>
      <c r="X65" s="755"/>
      <c r="Y65" s="755"/>
      <c r="Z65" s="755"/>
      <c r="AA65" s="755"/>
      <c r="AB65" s="755"/>
      <c r="AC65" s="755"/>
      <c r="AD65" s="755"/>
      <c r="AE65" s="755"/>
      <c r="AF65" s="139" t="s">
        <v>4</v>
      </c>
      <c r="AG65" s="753" t="s">
        <v>4</v>
      </c>
      <c r="AH65" s="754"/>
      <c r="AI65" s="754"/>
      <c r="AJ65" s="755"/>
      <c r="AK65" s="755"/>
      <c r="AL65" s="755"/>
      <c r="AM65" s="755"/>
      <c r="AN65" s="755"/>
      <c r="AO65" s="755"/>
      <c r="AP65" s="755"/>
      <c r="AQ65" s="755"/>
      <c r="AR65" s="755"/>
      <c r="AS65" s="755"/>
      <c r="AT65" s="755"/>
      <c r="AU65" s="755"/>
      <c r="AV65" s="139" t="s">
        <v>4</v>
      </c>
    </row>
    <row r="66" spans="1:48" ht="12.75">
      <c r="A66" s="95">
        <v>17</v>
      </c>
      <c r="B66" s="48"/>
      <c r="C66" s="96" t="s">
        <v>353</v>
      </c>
      <c r="D66" s="763">
        <f>I66-M66</f>
        <v>0</v>
      </c>
      <c r="E66" s="98"/>
      <c r="F66" s="98"/>
      <c r="G66" s="98"/>
      <c r="H66" s="99" t="s">
        <v>354</v>
      </c>
      <c r="I66" s="762">
        <v>0</v>
      </c>
      <c r="J66" s="98"/>
      <c r="K66" s="98"/>
      <c r="L66" s="99" t="s">
        <v>355</v>
      </c>
      <c r="M66" s="761">
        <v>0</v>
      </c>
      <c r="N66" s="98"/>
      <c r="O66" s="98"/>
      <c r="P66" s="94" t="s">
        <v>4</v>
      </c>
      <c r="Q66" s="95">
        <v>17</v>
      </c>
      <c r="R66" s="48"/>
      <c r="S66" s="96" t="s">
        <v>74</v>
      </c>
      <c r="T66" s="97"/>
      <c r="U66" s="98"/>
      <c r="V66" s="98"/>
      <c r="W66" s="98"/>
      <c r="X66" s="99" t="s">
        <v>75</v>
      </c>
      <c r="Y66" s="97"/>
      <c r="Z66" s="98"/>
      <c r="AA66" s="98"/>
      <c r="AB66" s="99" t="s">
        <v>76</v>
      </c>
      <c r="AC66" s="97"/>
      <c r="AD66" s="98"/>
      <c r="AE66" s="98"/>
      <c r="AF66" s="94" t="s">
        <v>4</v>
      </c>
      <c r="AG66" s="95">
        <v>17</v>
      </c>
      <c r="AH66" s="48"/>
      <c r="AI66" s="96" t="s">
        <v>74</v>
      </c>
      <c r="AJ66" s="97"/>
      <c r="AK66" s="98"/>
      <c r="AL66" s="98"/>
      <c r="AM66" s="98"/>
      <c r="AN66" s="99" t="s">
        <v>75</v>
      </c>
      <c r="AO66" s="97"/>
      <c r="AP66" s="98"/>
      <c r="AQ66" s="98"/>
      <c r="AR66" s="99" t="s">
        <v>76</v>
      </c>
      <c r="AS66" s="97">
        <v>0</v>
      </c>
      <c r="AT66" s="98"/>
      <c r="AU66" s="98"/>
      <c r="AV66" s="94" t="s">
        <v>4</v>
      </c>
    </row>
    <row r="67" spans="1:48" s="3" customFormat="1" ht="11.25">
      <c r="A67" s="753" t="s">
        <v>4</v>
      </c>
      <c r="B67" s="754" t="s">
        <v>4</v>
      </c>
      <c r="C67" s="754"/>
      <c r="D67" s="755"/>
      <c r="E67" s="755"/>
      <c r="F67" s="755"/>
      <c r="G67" s="755"/>
      <c r="H67" s="755"/>
      <c r="I67" s="755"/>
      <c r="J67" s="755"/>
      <c r="K67" s="755"/>
      <c r="L67" s="755"/>
      <c r="M67" s="755"/>
      <c r="N67" s="755"/>
      <c r="O67" s="755"/>
      <c r="P67" s="139" t="s">
        <v>4</v>
      </c>
      <c r="Q67" s="753" t="s">
        <v>4</v>
      </c>
      <c r="R67" s="754" t="s">
        <v>4</v>
      </c>
      <c r="S67" s="754"/>
      <c r="T67" s="755"/>
      <c r="U67" s="755"/>
      <c r="V67" s="755"/>
      <c r="W67" s="755"/>
      <c r="X67" s="755"/>
      <c r="Y67" s="755"/>
      <c r="Z67" s="755"/>
      <c r="AA67" s="755"/>
      <c r="AB67" s="755"/>
      <c r="AC67" s="755"/>
      <c r="AD67" s="755"/>
      <c r="AE67" s="755"/>
      <c r="AF67" s="139" t="s">
        <v>4</v>
      </c>
      <c r="AG67" s="753" t="s">
        <v>4</v>
      </c>
      <c r="AH67" s="754" t="s">
        <v>4</v>
      </c>
      <c r="AI67" s="754"/>
      <c r="AJ67" s="755"/>
      <c r="AK67" s="755"/>
      <c r="AL67" s="755"/>
      <c r="AM67" s="755"/>
      <c r="AN67" s="755"/>
      <c r="AO67" s="755"/>
      <c r="AP67" s="755"/>
      <c r="AQ67" s="755"/>
      <c r="AR67" s="755"/>
      <c r="AS67" s="755"/>
      <c r="AT67" s="755"/>
      <c r="AU67" s="755"/>
      <c r="AV67" s="139" t="s">
        <v>4</v>
      </c>
    </row>
    <row r="68" spans="1:48" ht="12.75">
      <c r="A68" s="75">
        <v>18</v>
      </c>
      <c r="B68" s="79" t="s">
        <v>77</v>
      </c>
      <c r="C68" s="80"/>
      <c r="D68" s="77">
        <f>D64+M66</f>
        <v>0</v>
      </c>
      <c r="E68" s="77">
        <f>E64+M66</f>
        <v>0</v>
      </c>
      <c r="F68" s="77">
        <f>F64+M66</f>
        <v>0</v>
      </c>
      <c r="G68" s="77">
        <f>G64+M66</f>
        <v>0</v>
      </c>
      <c r="H68" s="77">
        <f>H64+M66</f>
        <v>0</v>
      </c>
      <c r="I68" s="77">
        <f>I64+M66</f>
        <v>0</v>
      </c>
      <c r="J68" s="77">
        <f>J64+M66</f>
        <v>0</v>
      </c>
      <c r="K68" s="77">
        <f>K64+M66</f>
        <v>0</v>
      </c>
      <c r="L68" s="77">
        <f>L64+M66</f>
        <v>0</v>
      </c>
      <c r="M68" s="77">
        <f>M64+M66</f>
        <v>0</v>
      </c>
      <c r="N68" s="77">
        <f>N64+M66</f>
        <v>0</v>
      </c>
      <c r="O68" s="77">
        <f>O64+M66</f>
        <v>0</v>
      </c>
      <c r="P68" s="78">
        <f>P64+M66</f>
        <v>0</v>
      </c>
      <c r="Q68" s="75">
        <v>18</v>
      </c>
      <c r="R68" s="79" t="s">
        <v>77</v>
      </c>
      <c r="S68" s="80"/>
      <c r="T68" s="77">
        <f>T64+M66</f>
        <v>0</v>
      </c>
      <c r="U68" s="77">
        <f>U64+M66</f>
        <v>0</v>
      </c>
      <c r="V68" s="77">
        <f>V64+M66</f>
        <v>0</v>
      </c>
      <c r="W68" s="77">
        <f>W64+M66</f>
        <v>0</v>
      </c>
      <c r="X68" s="77">
        <f>X64+M66</f>
        <v>0</v>
      </c>
      <c r="Y68" s="77">
        <f>Y64+M66</f>
        <v>0</v>
      </c>
      <c r="Z68" s="77">
        <f>Z64+M66</f>
        <v>0</v>
      </c>
      <c r="AA68" s="77">
        <f>AA64+M66</f>
        <v>0</v>
      </c>
      <c r="AB68" s="77">
        <f>AB64+M66</f>
        <v>0</v>
      </c>
      <c r="AC68" s="77">
        <f>AC64+M66</f>
        <v>0</v>
      </c>
      <c r="AD68" s="77">
        <f>AD64+M66</f>
        <v>0</v>
      </c>
      <c r="AE68" s="77">
        <f>AE64+M66</f>
        <v>0</v>
      </c>
      <c r="AF68" s="78">
        <f>AF64+AC66</f>
        <v>0</v>
      </c>
      <c r="AG68" s="75">
        <v>18</v>
      </c>
      <c r="AH68" s="79" t="s">
        <v>77</v>
      </c>
      <c r="AI68" s="80"/>
      <c r="AJ68" s="77">
        <f>AJ64+M66</f>
        <v>0</v>
      </c>
      <c r="AK68" s="77">
        <f>AK64+M66</f>
        <v>0</v>
      </c>
      <c r="AL68" s="77">
        <f>AL64+M66</f>
        <v>0</v>
      </c>
      <c r="AM68" s="77">
        <f>AM64+M66</f>
        <v>0</v>
      </c>
      <c r="AN68" s="77">
        <f>AN64+M66</f>
        <v>0</v>
      </c>
      <c r="AO68" s="77">
        <f>AO64+M66</f>
        <v>0</v>
      </c>
      <c r="AP68" s="77">
        <f>AP64+M66</f>
        <v>0</v>
      </c>
      <c r="AQ68" s="77">
        <f>AQ64+M66</f>
        <v>0</v>
      </c>
      <c r="AR68" s="77">
        <f>AR64+M66</f>
        <v>0</v>
      </c>
      <c r="AS68" s="77">
        <f>AS64+M66</f>
        <v>0</v>
      </c>
      <c r="AT68" s="77">
        <f>AT64+M66</f>
        <v>0</v>
      </c>
      <c r="AU68" s="77">
        <f>AU64+M66</f>
        <v>0</v>
      </c>
      <c r="AV68" s="78">
        <f>AV64+AS66</f>
        <v>0</v>
      </c>
    </row>
    <row r="69" spans="1:48" s="169" customFormat="1" ht="13.5" thickBot="1">
      <c r="A69" s="756" t="s">
        <v>4</v>
      </c>
      <c r="B69" s="757" t="s">
        <v>4</v>
      </c>
      <c r="C69" s="758"/>
      <c r="D69" s="759"/>
      <c r="E69" s="759"/>
      <c r="F69" s="759"/>
      <c r="G69" s="759"/>
      <c r="H69" s="759"/>
      <c r="I69" s="759"/>
      <c r="J69" s="759"/>
      <c r="K69" s="759"/>
      <c r="L69" s="759"/>
      <c r="M69" s="759"/>
      <c r="N69" s="759"/>
      <c r="O69" s="759"/>
      <c r="P69" s="244" t="s">
        <v>4</v>
      </c>
      <c r="Q69" s="756" t="s">
        <v>4</v>
      </c>
      <c r="R69" s="757" t="s">
        <v>4</v>
      </c>
      <c r="S69" s="758"/>
      <c r="T69" s="759"/>
      <c r="U69" s="759"/>
      <c r="V69" s="759"/>
      <c r="W69" s="759"/>
      <c r="X69" s="759"/>
      <c r="Y69" s="759"/>
      <c r="Z69" s="759"/>
      <c r="AA69" s="759"/>
      <c r="AB69" s="759"/>
      <c r="AC69" s="759"/>
      <c r="AD69" s="759"/>
      <c r="AE69" s="759"/>
      <c r="AF69" s="244" t="s">
        <v>4</v>
      </c>
      <c r="AG69" s="756" t="s">
        <v>4</v>
      </c>
      <c r="AH69" s="757" t="s">
        <v>4</v>
      </c>
      <c r="AI69" s="758"/>
      <c r="AJ69" s="759"/>
      <c r="AK69" s="759"/>
      <c r="AL69" s="759"/>
      <c r="AM69" s="759"/>
      <c r="AN69" s="759"/>
      <c r="AO69" s="759"/>
      <c r="AP69" s="759"/>
      <c r="AQ69" s="759"/>
      <c r="AR69" s="759"/>
      <c r="AS69" s="759"/>
      <c r="AT69" s="759"/>
      <c r="AU69" s="759"/>
      <c r="AV69" s="244" t="s">
        <v>4</v>
      </c>
    </row>
    <row r="70" spans="1:48" ht="15.75" thickTop="1">
      <c r="A70" s="603">
        <v>19</v>
      </c>
      <c r="B70" s="606" t="s">
        <v>9</v>
      </c>
      <c r="C70" s="607"/>
      <c r="D70" s="597">
        <f>D68+D66</f>
        <v>0</v>
      </c>
      <c r="E70" s="597">
        <f>E68+D66</f>
        <v>0</v>
      </c>
      <c r="F70" s="597">
        <f>F68+D66</f>
        <v>0</v>
      </c>
      <c r="G70" s="597">
        <f>G68+D66</f>
        <v>0</v>
      </c>
      <c r="H70" s="597">
        <f>H68+D66</f>
        <v>0</v>
      </c>
      <c r="I70" s="597">
        <f>I68+D66</f>
        <v>0</v>
      </c>
      <c r="J70" s="597">
        <f>J68+D66</f>
        <v>0</v>
      </c>
      <c r="K70" s="597">
        <f>K68+D66</f>
        <v>0</v>
      </c>
      <c r="L70" s="597">
        <f>L68+D66</f>
        <v>0</v>
      </c>
      <c r="M70" s="597">
        <f>M68+D66</f>
        <v>0</v>
      </c>
      <c r="N70" s="597">
        <f>N68+D66</f>
        <v>0</v>
      </c>
      <c r="O70" s="608">
        <f>O68+D66</f>
        <v>0</v>
      </c>
      <c r="P70" s="609">
        <f>P68+D66</f>
        <v>0</v>
      </c>
      <c r="Q70" s="603">
        <v>19</v>
      </c>
      <c r="R70" s="606" t="s">
        <v>9</v>
      </c>
      <c r="S70" s="607"/>
      <c r="T70" s="597">
        <f>T68+D66</f>
        <v>0</v>
      </c>
      <c r="U70" s="597">
        <f>U68+D66</f>
        <v>0</v>
      </c>
      <c r="V70" s="597">
        <f>V68+D66</f>
        <v>0</v>
      </c>
      <c r="W70" s="597">
        <f>W68+D66</f>
        <v>0</v>
      </c>
      <c r="X70" s="597">
        <f>X68+D66</f>
        <v>0</v>
      </c>
      <c r="Y70" s="597">
        <f>Y68+D66</f>
        <v>0</v>
      </c>
      <c r="Z70" s="597">
        <f>Z68+D66</f>
        <v>0</v>
      </c>
      <c r="AA70" s="597">
        <f>AA68+D66</f>
        <v>0</v>
      </c>
      <c r="AB70" s="597">
        <f>AB68+D66</f>
        <v>0</v>
      </c>
      <c r="AC70" s="597">
        <f>AC68+D66</f>
        <v>0</v>
      </c>
      <c r="AD70" s="597">
        <f>AD68+D66</f>
        <v>0</v>
      </c>
      <c r="AE70" s="608">
        <f>AE68+D66</f>
        <v>0</v>
      </c>
      <c r="AF70" s="609">
        <f>AF68+D66</f>
        <v>0</v>
      </c>
      <c r="AG70" s="603">
        <v>19</v>
      </c>
      <c r="AH70" s="606" t="s">
        <v>9</v>
      </c>
      <c r="AI70" s="607"/>
      <c r="AJ70" s="597">
        <f>AJ68+D66</f>
        <v>0</v>
      </c>
      <c r="AK70" s="597">
        <f>AK68+D66</f>
        <v>0</v>
      </c>
      <c r="AL70" s="597">
        <f>AL68+D66</f>
        <v>0</v>
      </c>
      <c r="AM70" s="597">
        <f>AM68+D66</f>
        <v>0</v>
      </c>
      <c r="AN70" s="597">
        <f>AN68+D66</f>
        <v>0</v>
      </c>
      <c r="AO70" s="597">
        <f>AO68+D66</f>
        <v>0</v>
      </c>
      <c r="AP70" s="597">
        <f>AP68+D66</f>
        <v>0</v>
      </c>
      <c r="AQ70" s="597">
        <f>AQ68+D66</f>
        <v>0</v>
      </c>
      <c r="AR70" s="597">
        <f>AR68+D66</f>
        <v>0</v>
      </c>
      <c r="AS70" s="597">
        <f>AS68+D66</f>
        <v>0</v>
      </c>
      <c r="AT70" s="597">
        <f>AT68+D66</f>
        <v>0</v>
      </c>
      <c r="AU70" s="608">
        <f>AU68+D66</f>
        <v>0</v>
      </c>
      <c r="AV70" s="609">
        <f>AV68+D66</f>
        <v>0</v>
      </c>
    </row>
    <row r="71" spans="1:48" ht="12.75">
      <c r="A71" s="75"/>
      <c r="B71" s="79"/>
      <c r="C71" s="8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9"/>
      <c r="P71" s="110"/>
      <c r="Q71" s="75"/>
      <c r="R71" s="79"/>
      <c r="S71" s="8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9"/>
      <c r="AF71" s="110"/>
      <c r="AG71" s="75"/>
      <c r="AH71" s="79"/>
      <c r="AI71" s="8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9"/>
      <c r="AV71" s="110"/>
    </row>
    <row r="72" spans="1:48" ht="12.75">
      <c r="A72" s="91">
        <v>20</v>
      </c>
      <c r="B72" s="101" t="s">
        <v>78</v>
      </c>
      <c r="C72" s="101"/>
      <c r="D72" s="93">
        <v>0</v>
      </c>
      <c r="E72" s="93">
        <v>0</v>
      </c>
      <c r="F72" s="93">
        <v>0</v>
      </c>
      <c r="G72" s="93">
        <v>0</v>
      </c>
      <c r="H72" s="93">
        <v>0</v>
      </c>
      <c r="I72" s="93">
        <v>0</v>
      </c>
      <c r="J72" s="93">
        <v>0</v>
      </c>
      <c r="K72" s="93">
        <v>0</v>
      </c>
      <c r="L72" s="93">
        <v>0</v>
      </c>
      <c r="M72" s="93">
        <v>0</v>
      </c>
      <c r="N72" s="93">
        <v>0</v>
      </c>
      <c r="O72" s="120">
        <v>0</v>
      </c>
      <c r="P72" s="121">
        <f>O72</f>
        <v>0</v>
      </c>
      <c r="Q72" s="91">
        <v>20</v>
      </c>
      <c r="R72" s="101" t="s">
        <v>78</v>
      </c>
      <c r="S72" s="101"/>
      <c r="T72" s="93">
        <v>0</v>
      </c>
      <c r="U72" s="93">
        <v>0</v>
      </c>
      <c r="V72" s="93">
        <v>0</v>
      </c>
      <c r="W72" s="93">
        <v>0</v>
      </c>
      <c r="X72" s="93">
        <v>0</v>
      </c>
      <c r="Y72" s="93">
        <v>0</v>
      </c>
      <c r="Z72" s="93">
        <v>0</v>
      </c>
      <c r="AA72" s="93">
        <v>0</v>
      </c>
      <c r="AB72" s="93">
        <v>0</v>
      </c>
      <c r="AC72" s="93">
        <v>0</v>
      </c>
      <c r="AD72" s="93">
        <v>0</v>
      </c>
      <c r="AE72" s="120">
        <v>0</v>
      </c>
      <c r="AF72" s="121">
        <f>AE72</f>
        <v>0</v>
      </c>
      <c r="AG72" s="91">
        <v>20</v>
      </c>
      <c r="AH72" s="101" t="s">
        <v>78</v>
      </c>
      <c r="AI72" s="101"/>
      <c r="AJ72" s="93">
        <v>0</v>
      </c>
      <c r="AK72" s="93">
        <v>0</v>
      </c>
      <c r="AL72" s="93">
        <v>0</v>
      </c>
      <c r="AM72" s="93">
        <v>0</v>
      </c>
      <c r="AN72" s="93">
        <v>0</v>
      </c>
      <c r="AO72" s="93">
        <v>0</v>
      </c>
      <c r="AP72" s="93">
        <v>0</v>
      </c>
      <c r="AQ72" s="93">
        <v>0</v>
      </c>
      <c r="AR72" s="93">
        <v>0</v>
      </c>
      <c r="AS72" s="93">
        <v>0</v>
      </c>
      <c r="AT72" s="93">
        <v>0</v>
      </c>
      <c r="AU72" s="120">
        <f>SUM(AJ42:AU42)-SUM(AJ43:AU43)</f>
        <v>0</v>
      </c>
      <c r="AV72" s="121">
        <f>AU72</f>
        <v>0</v>
      </c>
    </row>
    <row r="73" spans="1:48" ht="13.5" thickBot="1">
      <c r="A73" s="75">
        <v>21</v>
      </c>
      <c r="B73" s="76" t="s">
        <v>79</v>
      </c>
      <c r="C73" s="76"/>
      <c r="D73" s="81">
        <v>0</v>
      </c>
      <c r="E73" s="81">
        <v>0</v>
      </c>
      <c r="F73" s="81">
        <v>0</v>
      </c>
      <c r="G73" s="81">
        <v>0</v>
      </c>
      <c r="H73" s="81">
        <v>0</v>
      </c>
      <c r="I73" s="81">
        <v>0</v>
      </c>
      <c r="J73" s="81">
        <v>0</v>
      </c>
      <c r="K73" s="81">
        <v>0</v>
      </c>
      <c r="L73" s="81">
        <v>0</v>
      </c>
      <c r="M73" s="81">
        <v>0</v>
      </c>
      <c r="N73" s="81">
        <v>0</v>
      </c>
      <c r="O73" s="122">
        <v>0</v>
      </c>
      <c r="P73" s="123">
        <f>(O73)*-1</f>
        <v>0</v>
      </c>
      <c r="Q73" s="75">
        <v>21</v>
      </c>
      <c r="R73" s="76" t="s">
        <v>79</v>
      </c>
      <c r="S73" s="76"/>
      <c r="T73" s="81">
        <v>0</v>
      </c>
      <c r="U73" s="81">
        <v>0</v>
      </c>
      <c r="V73" s="81">
        <v>0</v>
      </c>
      <c r="W73" s="81">
        <v>0</v>
      </c>
      <c r="X73" s="81">
        <v>0</v>
      </c>
      <c r="Y73" s="81">
        <v>0</v>
      </c>
      <c r="Z73" s="81">
        <v>0</v>
      </c>
      <c r="AA73" s="81">
        <v>0</v>
      </c>
      <c r="AB73" s="81">
        <v>0</v>
      </c>
      <c r="AC73" s="81">
        <v>0</v>
      </c>
      <c r="AD73" s="81">
        <v>0</v>
      </c>
      <c r="AE73" s="122">
        <v>0</v>
      </c>
      <c r="AF73" s="123">
        <f>(AE73)*-1</f>
        <v>0</v>
      </c>
      <c r="AG73" s="75">
        <v>21</v>
      </c>
      <c r="AH73" s="76" t="s">
        <v>79</v>
      </c>
      <c r="AI73" s="76"/>
      <c r="AJ73" s="81">
        <v>0</v>
      </c>
      <c r="AK73" s="81">
        <v>0</v>
      </c>
      <c r="AL73" s="81">
        <v>0</v>
      </c>
      <c r="AM73" s="81">
        <v>0</v>
      </c>
      <c r="AN73" s="81">
        <v>0</v>
      </c>
      <c r="AO73" s="81">
        <v>0</v>
      </c>
      <c r="AP73" s="81">
        <v>0</v>
      </c>
      <c r="AQ73" s="81">
        <v>0</v>
      </c>
      <c r="AR73" s="81">
        <v>0</v>
      </c>
      <c r="AS73" s="81">
        <v>0</v>
      </c>
      <c r="AT73" s="81">
        <v>0</v>
      </c>
      <c r="AU73" s="122">
        <v>0</v>
      </c>
      <c r="AV73" s="123">
        <f>(AU73)*-1</f>
        <v>0</v>
      </c>
    </row>
    <row r="74" spans="1:48" ht="16.5" thickBot="1" thickTop="1">
      <c r="A74" s="102" t="s">
        <v>4</v>
      </c>
      <c r="B74" s="103" t="s">
        <v>70</v>
      </c>
      <c r="C74" s="103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610">
        <f>SUM(P70:P73)</f>
        <v>0</v>
      </c>
      <c r="Q74" s="102" t="s">
        <v>4</v>
      </c>
      <c r="R74" s="103" t="s">
        <v>70</v>
      </c>
      <c r="S74" s="103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610">
        <f>SUM(AF70:AF73)</f>
        <v>0</v>
      </c>
      <c r="AG74" s="102" t="s">
        <v>4</v>
      </c>
      <c r="AH74" s="103" t="s">
        <v>70</v>
      </c>
      <c r="AI74" s="103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610">
        <f>SUM(AV70:AV73)</f>
        <v>0</v>
      </c>
    </row>
    <row r="75" spans="2:17" ht="12.75">
      <c r="B75" s="105"/>
      <c r="C75" s="105"/>
      <c r="D75" s="105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7"/>
    </row>
    <row r="77" ht="15.75">
      <c r="A77" s="764" t="s">
        <v>356</v>
      </c>
    </row>
    <row r="79" ht="12.75">
      <c r="B79" s="765" t="s">
        <v>360</v>
      </c>
    </row>
    <row r="81" ht="12.75">
      <c r="B81" s="760" t="s">
        <v>361</v>
      </c>
    </row>
    <row r="82" ht="12.75">
      <c r="B82" s="760" t="s">
        <v>358</v>
      </c>
    </row>
    <row r="83" ht="12.75">
      <c r="B83" s="760" t="s">
        <v>359</v>
      </c>
    </row>
    <row r="85" ht="12.75">
      <c r="B85" s="765" t="s">
        <v>357</v>
      </c>
    </row>
    <row r="87" ht="12.75">
      <c r="B87" s="765" t="s">
        <v>363</v>
      </c>
    </row>
    <row r="89" ht="12.75">
      <c r="B89" s="765" t="s">
        <v>364</v>
      </c>
    </row>
  </sheetData>
  <sheetProtection/>
  <printOptions/>
  <pageMargins left="0.5905511811023623" right="0.5905511811023623" top="0.7874015748031497" bottom="0.7874015748031497" header="0.5118110236220472" footer="0.5118110236220472"/>
  <pageSetup firstPageNumber="4" useFirstPageNumber="1" horizontalDpi="600" verticalDpi="600" orientation="landscape" paperSize="9" r:id="rId1"/>
  <headerFooter alignWithMargins="0">
    <oddFooter>&amp;L&amp;8&amp;F&amp;C&amp;8Blatt: 4/7&amp;R&amp;8Stand:  &gt;Datum&lt;</oddFooter>
  </headerFooter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E37" sqref="E37"/>
    </sheetView>
  </sheetViews>
  <sheetFormatPr defaultColWidth="11.421875" defaultRowHeight="12.75"/>
  <sheetData>
    <row r="1" spans="1:16" ht="18">
      <c r="A1" s="599" t="s">
        <v>322</v>
      </c>
      <c r="B1" s="600" t="s">
        <v>216</v>
      </c>
      <c r="C1" s="600"/>
      <c r="D1" s="601"/>
      <c r="E1" s="601"/>
      <c r="F1" s="601"/>
      <c r="G1" s="67"/>
      <c r="H1" s="68"/>
      <c r="I1" s="67"/>
      <c r="J1" s="67"/>
      <c r="K1" s="742" t="s">
        <v>346</v>
      </c>
      <c r="L1" s="67"/>
      <c r="M1" s="67"/>
      <c r="N1" s="67"/>
      <c r="O1" s="521" t="s">
        <v>43</v>
      </c>
      <c r="P1" s="108"/>
    </row>
    <row r="2" spans="1:16" ht="13.5" thickBot="1">
      <c r="A2" s="11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3.5" thickBot="1">
      <c r="A3" s="70" t="s">
        <v>44</v>
      </c>
      <c r="B3" s="111" t="s">
        <v>80</v>
      </c>
      <c r="C3" s="111"/>
      <c r="D3" s="73" t="s">
        <v>46</v>
      </c>
      <c r="E3" s="73" t="s">
        <v>47</v>
      </c>
      <c r="F3" s="73" t="s">
        <v>48</v>
      </c>
      <c r="G3" s="73" t="s">
        <v>49</v>
      </c>
      <c r="H3" s="73" t="s">
        <v>10</v>
      </c>
      <c r="I3" s="73" t="s">
        <v>50</v>
      </c>
      <c r="J3" s="73" t="s">
        <v>51</v>
      </c>
      <c r="K3" s="73" t="s">
        <v>52</v>
      </c>
      <c r="L3" s="73" t="s">
        <v>53</v>
      </c>
      <c r="M3" s="73" t="s">
        <v>54</v>
      </c>
      <c r="N3" s="73" t="s">
        <v>55</v>
      </c>
      <c r="O3" s="73" t="s">
        <v>56</v>
      </c>
      <c r="P3" s="74" t="s">
        <v>57</v>
      </c>
    </row>
    <row r="4" spans="1:16" ht="13.5" thickTop="1">
      <c r="A4" s="75" t="s">
        <v>96</v>
      </c>
      <c r="B4" s="112" t="s">
        <v>27</v>
      </c>
      <c r="C4" s="112"/>
      <c r="D4" s="77">
        <v>0</v>
      </c>
      <c r="E4" s="77">
        <v>0</v>
      </c>
      <c r="F4" s="77">
        <v>0</v>
      </c>
      <c r="G4" s="77">
        <v>0</v>
      </c>
      <c r="H4" s="77">
        <v>0</v>
      </c>
      <c r="I4" s="77">
        <v>0</v>
      </c>
      <c r="J4" s="77">
        <v>0</v>
      </c>
      <c r="K4" s="77">
        <v>0</v>
      </c>
      <c r="L4" s="77">
        <v>0</v>
      </c>
      <c r="M4" s="77">
        <v>0</v>
      </c>
      <c r="N4" s="77">
        <v>0</v>
      </c>
      <c r="O4" s="77">
        <v>0</v>
      </c>
      <c r="P4" s="78">
        <f>SUM(D4:O4)</f>
        <v>0</v>
      </c>
    </row>
    <row r="5" spans="1:16" ht="12.75">
      <c r="A5" s="75" t="s">
        <v>95</v>
      </c>
      <c r="B5" s="112" t="s">
        <v>26</v>
      </c>
      <c r="C5" s="112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8">
        <f>SUM(D5:O5)</f>
        <v>0</v>
      </c>
    </row>
    <row r="6" spans="1:16" ht="12.75">
      <c r="A6" s="75" t="s">
        <v>97</v>
      </c>
      <c r="B6" s="112" t="s">
        <v>28</v>
      </c>
      <c r="C6" s="112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8">
        <f>SUM(D6:O6)</f>
        <v>0</v>
      </c>
    </row>
    <row r="7" spans="1:16" ht="12.75">
      <c r="A7" s="75">
        <v>2</v>
      </c>
      <c r="B7" s="112" t="s">
        <v>60</v>
      </c>
      <c r="C7" s="112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8">
        <f>SUM(D7:O7)</f>
        <v>0</v>
      </c>
    </row>
    <row r="8" spans="1:16" ht="12.75">
      <c r="A8" s="590">
        <v>3</v>
      </c>
      <c r="B8" s="591" t="s">
        <v>81</v>
      </c>
      <c r="C8" s="591"/>
      <c r="D8" s="595">
        <f>SUM(D4:D7)</f>
        <v>0</v>
      </c>
      <c r="E8" s="595">
        <f aca="true" t="shared" si="0" ref="E8:O8">SUM(E4:E7)</f>
        <v>0</v>
      </c>
      <c r="F8" s="595">
        <f t="shared" si="0"/>
        <v>0</v>
      </c>
      <c r="G8" s="595">
        <f t="shared" si="0"/>
        <v>0</v>
      </c>
      <c r="H8" s="595">
        <f t="shared" si="0"/>
        <v>0</v>
      </c>
      <c r="I8" s="595">
        <f t="shared" si="0"/>
        <v>0</v>
      </c>
      <c r="J8" s="595">
        <f t="shared" si="0"/>
        <v>0</v>
      </c>
      <c r="K8" s="595">
        <f t="shared" si="0"/>
        <v>0</v>
      </c>
      <c r="L8" s="595">
        <f t="shared" si="0"/>
        <v>0</v>
      </c>
      <c r="M8" s="595">
        <f t="shared" si="0"/>
        <v>0</v>
      </c>
      <c r="N8" s="595">
        <f t="shared" si="0"/>
        <v>0</v>
      </c>
      <c r="O8" s="595">
        <f t="shared" si="0"/>
        <v>0</v>
      </c>
      <c r="P8" s="594">
        <f>SUM(P4:P7)</f>
        <v>0</v>
      </c>
    </row>
    <row r="9" spans="1:16" ht="12.75">
      <c r="A9" s="125"/>
      <c r="B9" s="126"/>
      <c r="C9" s="126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30"/>
    </row>
    <row r="10" spans="1:16" ht="12.75">
      <c r="A10" s="75">
        <v>4</v>
      </c>
      <c r="B10" s="112" t="s">
        <v>8</v>
      </c>
      <c r="C10" s="112"/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8">
        <f aca="true" t="shared" si="1" ref="P10:P20">SUM(D10:O10)</f>
        <v>0</v>
      </c>
    </row>
    <row r="11" spans="1:16" ht="12.75">
      <c r="A11" s="75">
        <v>5</v>
      </c>
      <c r="B11" s="112" t="s">
        <v>29</v>
      </c>
      <c r="C11" s="112"/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8">
        <f t="shared" si="1"/>
        <v>0</v>
      </c>
    </row>
    <row r="12" spans="1:16" ht="12.75">
      <c r="A12" s="75">
        <v>6</v>
      </c>
      <c r="B12" s="112" t="s">
        <v>30</v>
      </c>
      <c r="C12" s="112"/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8">
        <f t="shared" si="1"/>
        <v>0</v>
      </c>
    </row>
    <row r="13" spans="1:16" ht="12.75">
      <c r="A13" s="75">
        <v>7</v>
      </c>
      <c r="B13" s="112" t="s">
        <v>31</v>
      </c>
      <c r="C13" s="112"/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8">
        <f t="shared" si="1"/>
        <v>0</v>
      </c>
    </row>
    <row r="14" spans="1:16" ht="12.75">
      <c r="A14" s="75">
        <v>8</v>
      </c>
      <c r="B14" s="112" t="s">
        <v>32</v>
      </c>
      <c r="C14" s="112"/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8">
        <f t="shared" si="1"/>
        <v>0</v>
      </c>
    </row>
    <row r="15" spans="1:16" ht="12.75">
      <c r="A15" s="75">
        <v>9</v>
      </c>
      <c r="B15" s="112" t="s">
        <v>33</v>
      </c>
      <c r="C15" s="112"/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8">
        <f t="shared" si="1"/>
        <v>0</v>
      </c>
    </row>
    <row r="16" spans="1:16" ht="12.75">
      <c r="A16" s="75">
        <v>10</v>
      </c>
      <c r="B16" s="112" t="s">
        <v>34</v>
      </c>
      <c r="C16" s="112"/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8">
        <f t="shared" si="1"/>
        <v>0</v>
      </c>
    </row>
    <row r="17" spans="1:16" ht="12.75">
      <c r="A17" s="75">
        <v>11</v>
      </c>
      <c r="B17" s="112" t="s">
        <v>35</v>
      </c>
      <c r="C17" s="112"/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8">
        <f t="shared" si="1"/>
        <v>0</v>
      </c>
    </row>
    <row r="18" spans="1:16" ht="12.75">
      <c r="A18" s="75">
        <v>12</v>
      </c>
      <c r="B18" s="112" t="s">
        <v>36</v>
      </c>
      <c r="C18" s="112"/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8">
        <f t="shared" si="1"/>
        <v>0</v>
      </c>
    </row>
    <row r="19" spans="1:16" ht="12.75">
      <c r="A19" s="75">
        <v>13</v>
      </c>
      <c r="B19" s="112" t="s">
        <v>21</v>
      </c>
      <c r="C19" s="112"/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86">
        <f t="shared" si="1"/>
        <v>0</v>
      </c>
    </row>
    <row r="20" spans="1:16" ht="12.75">
      <c r="A20" s="75">
        <v>14</v>
      </c>
      <c r="B20" s="112"/>
      <c r="C20" s="112"/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86">
        <f t="shared" si="1"/>
        <v>0</v>
      </c>
    </row>
    <row r="21" spans="1:16" ht="12.75">
      <c r="A21" s="590">
        <v>15</v>
      </c>
      <c r="B21" s="591" t="s">
        <v>82</v>
      </c>
      <c r="C21" s="591"/>
      <c r="D21" s="595">
        <f aca="true" t="shared" si="2" ref="D21:P21">SUM(D10:D20)</f>
        <v>0</v>
      </c>
      <c r="E21" s="595">
        <f t="shared" si="2"/>
        <v>0</v>
      </c>
      <c r="F21" s="595">
        <f t="shared" si="2"/>
        <v>0</v>
      </c>
      <c r="G21" s="595">
        <f t="shared" si="2"/>
        <v>0</v>
      </c>
      <c r="H21" s="595">
        <f t="shared" si="2"/>
        <v>0</v>
      </c>
      <c r="I21" s="595">
        <f t="shared" si="2"/>
        <v>0</v>
      </c>
      <c r="J21" s="595">
        <f t="shared" si="2"/>
        <v>0</v>
      </c>
      <c r="K21" s="595">
        <f t="shared" si="2"/>
        <v>0</v>
      </c>
      <c r="L21" s="595">
        <f t="shared" si="2"/>
        <v>0</v>
      </c>
      <c r="M21" s="595">
        <f t="shared" si="2"/>
        <v>0</v>
      </c>
      <c r="N21" s="595">
        <f t="shared" si="2"/>
        <v>0</v>
      </c>
      <c r="O21" s="595">
        <f t="shared" si="2"/>
        <v>0</v>
      </c>
      <c r="P21" s="596">
        <f t="shared" si="2"/>
        <v>0</v>
      </c>
    </row>
    <row r="22" spans="1:16" ht="12.75">
      <c r="A22" s="125"/>
      <c r="B22" s="126"/>
      <c r="C22" s="126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8"/>
    </row>
    <row r="23" spans="1:16" ht="12.75">
      <c r="A23" s="75">
        <v>16</v>
      </c>
      <c r="B23" s="752" t="s">
        <v>350</v>
      </c>
      <c r="C23" s="112"/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8">
        <f aca="true" t="shared" si="3" ref="P23:P28">SUM(D23:O23)</f>
        <v>0</v>
      </c>
    </row>
    <row r="24" spans="1:16" ht="12.75">
      <c r="A24" s="75">
        <v>17</v>
      </c>
      <c r="B24" s="112" t="s">
        <v>83</v>
      </c>
      <c r="C24" s="112"/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8">
        <f t="shared" si="3"/>
        <v>0</v>
      </c>
    </row>
    <row r="25" spans="1:16" ht="12.75">
      <c r="A25" s="75">
        <v>18</v>
      </c>
      <c r="B25" s="112" t="s">
        <v>84</v>
      </c>
      <c r="C25" s="112"/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8">
        <f t="shared" si="3"/>
        <v>0</v>
      </c>
    </row>
    <row r="26" spans="1:16" ht="12.75">
      <c r="A26" s="75">
        <v>19</v>
      </c>
      <c r="B26" s="112" t="s">
        <v>85</v>
      </c>
      <c r="C26" s="112"/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8">
        <f t="shared" si="3"/>
        <v>0</v>
      </c>
    </row>
    <row r="27" spans="1:16" ht="12.75">
      <c r="A27" s="75">
        <v>20</v>
      </c>
      <c r="B27" s="112" t="s">
        <v>86</v>
      </c>
      <c r="C27" s="112"/>
      <c r="D27" s="77" t="s">
        <v>4</v>
      </c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8">
        <f t="shared" si="3"/>
        <v>0</v>
      </c>
    </row>
    <row r="28" spans="1:16" ht="12.75">
      <c r="A28" s="75">
        <v>21</v>
      </c>
      <c r="B28" s="112" t="s">
        <v>36</v>
      </c>
      <c r="C28" s="112"/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8">
        <f t="shared" si="3"/>
        <v>0</v>
      </c>
    </row>
    <row r="29" spans="1:16" ht="12.75">
      <c r="A29" s="590">
        <v>22</v>
      </c>
      <c r="B29" s="591" t="s">
        <v>87</v>
      </c>
      <c r="C29" s="591"/>
      <c r="D29" s="595">
        <f aca="true" t="shared" si="4" ref="D29:O29">SUM(D23:D28)</f>
        <v>0</v>
      </c>
      <c r="E29" s="595">
        <f t="shared" si="4"/>
        <v>0</v>
      </c>
      <c r="F29" s="595">
        <f t="shared" si="4"/>
        <v>0</v>
      </c>
      <c r="G29" s="595">
        <f t="shared" si="4"/>
        <v>0</v>
      </c>
      <c r="H29" s="595">
        <f t="shared" si="4"/>
        <v>0</v>
      </c>
      <c r="I29" s="595">
        <f t="shared" si="4"/>
        <v>0</v>
      </c>
      <c r="J29" s="595">
        <f t="shared" si="4"/>
        <v>0</v>
      </c>
      <c r="K29" s="595">
        <f t="shared" si="4"/>
        <v>0</v>
      </c>
      <c r="L29" s="595">
        <f t="shared" si="4"/>
        <v>0</v>
      </c>
      <c r="M29" s="595">
        <f t="shared" si="4"/>
        <v>0</v>
      </c>
      <c r="N29" s="595">
        <f t="shared" si="4"/>
        <v>0</v>
      </c>
      <c r="O29" s="595">
        <f t="shared" si="4"/>
        <v>0</v>
      </c>
      <c r="P29" s="596">
        <f>SUM(D29:O29)</f>
        <v>0</v>
      </c>
    </row>
    <row r="30" spans="1:16" ht="12.75">
      <c r="A30" s="75"/>
      <c r="B30" s="112"/>
      <c r="C30" s="112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2"/>
    </row>
    <row r="31" spans="1:16" ht="15">
      <c r="A31" s="592">
        <v>23</v>
      </c>
      <c r="B31" s="593" t="s">
        <v>88</v>
      </c>
      <c r="C31" s="593"/>
      <c r="D31" s="597">
        <f aca="true" t="shared" si="5" ref="D31:P31">D8-D21-D29</f>
        <v>0</v>
      </c>
      <c r="E31" s="597">
        <f t="shared" si="5"/>
        <v>0</v>
      </c>
      <c r="F31" s="597">
        <f t="shared" si="5"/>
        <v>0</v>
      </c>
      <c r="G31" s="597">
        <f t="shared" si="5"/>
        <v>0</v>
      </c>
      <c r="H31" s="597">
        <f t="shared" si="5"/>
        <v>0</v>
      </c>
      <c r="I31" s="597">
        <f t="shared" si="5"/>
        <v>0</v>
      </c>
      <c r="J31" s="597">
        <f t="shared" si="5"/>
        <v>0</v>
      </c>
      <c r="K31" s="597">
        <f t="shared" si="5"/>
        <v>0</v>
      </c>
      <c r="L31" s="597">
        <f t="shared" si="5"/>
        <v>0</v>
      </c>
      <c r="M31" s="597">
        <f t="shared" si="5"/>
        <v>0</v>
      </c>
      <c r="N31" s="597">
        <f t="shared" si="5"/>
        <v>0</v>
      </c>
      <c r="O31" s="597">
        <f t="shared" si="5"/>
        <v>0</v>
      </c>
      <c r="P31" s="598">
        <f t="shared" si="5"/>
        <v>0</v>
      </c>
    </row>
    <row r="32" spans="1:16" ht="12.75">
      <c r="A32" s="75"/>
      <c r="B32" s="112"/>
      <c r="C32" s="112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2"/>
    </row>
    <row r="33" spans="1:16" ht="12.75">
      <c r="A33" s="75" t="s">
        <v>98</v>
      </c>
      <c r="B33" s="112" t="s">
        <v>89</v>
      </c>
      <c r="C33" s="112"/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78">
        <f>SUM(D33:O33)</f>
        <v>0</v>
      </c>
    </row>
    <row r="34" spans="1:16" ht="12.75">
      <c r="A34" s="75" t="s">
        <v>99</v>
      </c>
      <c r="B34" s="112" t="s">
        <v>90</v>
      </c>
      <c r="C34" s="112"/>
      <c r="D34" s="81">
        <v>0</v>
      </c>
      <c r="E34" s="81">
        <v>0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  <c r="O34" s="81">
        <v>0</v>
      </c>
      <c r="P34" s="78">
        <f>(SUM(D34:O34))*-1</f>
        <v>0</v>
      </c>
    </row>
    <row r="35" spans="1:16" ht="12.75">
      <c r="A35" s="75" t="s">
        <v>100</v>
      </c>
      <c r="B35" s="112" t="s">
        <v>38</v>
      </c>
      <c r="C35" s="112"/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8">
        <f>SUM(D35:O35)</f>
        <v>0</v>
      </c>
    </row>
    <row r="36" spans="1:16" ht="13.5" thickBot="1">
      <c r="A36" s="75"/>
      <c r="B36" s="112"/>
      <c r="C36" s="112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744"/>
    </row>
    <row r="37" spans="1:16" ht="15.75" thickBot="1">
      <c r="A37" s="592">
        <v>25</v>
      </c>
      <c r="B37" s="593" t="s">
        <v>91</v>
      </c>
      <c r="C37" s="593"/>
      <c r="D37" s="597">
        <f aca="true" t="shared" si="6" ref="D37:P37">SUM(D31:D35)</f>
        <v>0</v>
      </c>
      <c r="E37" s="597">
        <f t="shared" si="6"/>
        <v>0</v>
      </c>
      <c r="F37" s="597">
        <f t="shared" si="6"/>
        <v>0</v>
      </c>
      <c r="G37" s="597">
        <f t="shared" si="6"/>
        <v>0</v>
      </c>
      <c r="H37" s="597">
        <f t="shared" si="6"/>
        <v>0</v>
      </c>
      <c r="I37" s="597">
        <f t="shared" si="6"/>
        <v>0</v>
      </c>
      <c r="J37" s="597">
        <f t="shared" si="6"/>
        <v>0</v>
      </c>
      <c r="K37" s="597">
        <f t="shared" si="6"/>
        <v>0</v>
      </c>
      <c r="L37" s="597">
        <f t="shared" si="6"/>
        <v>0</v>
      </c>
      <c r="M37" s="597">
        <f t="shared" si="6"/>
        <v>0</v>
      </c>
      <c r="N37" s="597">
        <f t="shared" si="6"/>
        <v>0</v>
      </c>
      <c r="O37" s="608">
        <f t="shared" si="6"/>
        <v>0</v>
      </c>
      <c r="P37" s="746">
        <f t="shared" si="6"/>
        <v>0</v>
      </c>
    </row>
    <row r="38" spans="1:16" ht="13.5" thickBot="1">
      <c r="A38" s="115"/>
      <c r="B38" s="116"/>
      <c r="C38" s="116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745"/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M38" sqref="M38"/>
    </sheetView>
  </sheetViews>
  <sheetFormatPr defaultColWidth="11.421875" defaultRowHeight="12.75"/>
  <cols>
    <col min="1" max="1" width="7.7109375" style="0" customWidth="1"/>
    <col min="2" max="2" width="12.7109375" style="0" customWidth="1"/>
    <col min="3" max="3" width="14.7109375" style="0" customWidth="1"/>
    <col min="4" max="15" width="10.7109375" style="0" customWidth="1"/>
    <col min="16" max="16" width="12.7109375" style="0" customWidth="1"/>
  </cols>
  <sheetData>
    <row r="1" spans="1:16" ht="18">
      <c r="A1" s="770" t="s">
        <v>93</v>
      </c>
      <c r="B1" s="771" t="s">
        <v>42</v>
      </c>
      <c r="C1" s="772"/>
      <c r="D1" s="67"/>
      <c r="E1" s="67"/>
      <c r="F1" s="67"/>
      <c r="G1" s="67"/>
      <c r="H1" s="68"/>
      <c r="I1" s="67"/>
      <c r="J1" s="67"/>
      <c r="K1" s="67"/>
      <c r="L1" s="67"/>
      <c r="M1" s="67"/>
      <c r="N1" s="67"/>
      <c r="O1" s="773" t="s">
        <v>43</v>
      </c>
      <c r="P1" s="108"/>
    </row>
    <row r="2" spans="1:16" ht="13.5" thickBot="1">
      <c r="A2" s="11"/>
      <c r="B2" s="69"/>
      <c r="C2" s="69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3.5" thickBot="1">
      <c r="A3" s="774" t="s">
        <v>44</v>
      </c>
      <c r="B3" s="71" t="s">
        <v>45</v>
      </c>
      <c r="C3" s="72"/>
      <c r="D3" s="775" t="s">
        <v>46</v>
      </c>
      <c r="E3" s="775" t="s">
        <v>47</v>
      </c>
      <c r="F3" s="775" t="s">
        <v>48</v>
      </c>
      <c r="G3" s="775" t="s">
        <v>49</v>
      </c>
      <c r="H3" s="775" t="s">
        <v>10</v>
      </c>
      <c r="I3" s="775" t="s">
        <v>50</v>
      </c>
      <c r="J3" s="775" t="s">
        <v>51</v>
      </c>
      <c r="K3" s="775" t="s">
        <v>52</v>
      </c>
      <c r="L3" s="775" t="s">
        <v>53</v>
      </c>
      <c r="M3" s="775" t="s">
        <v>54</v>
      </c>
      <c r="N3" s="775" t="s">
        <v>55</v>
      </c>
      <c r="O3" s="775" t="s">
        <v>56</v>
      </c>
      <c r="P3" s="776" t="s">
        <v>57</v>
      </c>
    </row>
    <row r="4" spans="1:16" ht="13.5" thickTop="1">
      <c r="A4" s="75">
        <v>1</v>
      </c>
      <c r="B4" s="76" t="s">
        <v>58</v>
      </c>
      <c r="C4" s="76"/>
      <c r="D4" s="77">
        <v>0</v>
      </c>
      <c r="E4" s="77">
        <v>0</v>
      </c>
      <c r="F4" s="77">
        <v>0</v>
      </c>
      <c r="G4" s="77">
        <v>0</v>
      </c>
      <c r="H4" s="77">
        <v>0</v>
      </c>
      <c r="I4" s="77">
        <v>0</v>
      </c>
      <c r="J4" s="77">
        <v>0</v>
      </c>
      <c r="K4" s="77">
        <v>0</v>
      </c>
      <c r="L4" s="77">
        <v>0</v>
      </c>
      <c r="M4" s="77">
        <v>0</v>
      </c>
      <c r="N4" s="77">
        <v>0</v>
      </c>
      <c r="O4" s="77">
        <v>0</v>
      </c>
      <c r="P4" s="777">
        <f>SUM(D4:O4)</f>
        <v>0</v>
      </c>
    </row>
    <row r="5" spans="1:16" ht="12.75">
      <c r="A5" s="75" t="s">
        <v>101</v>
      </c>
      <c r="B5" s="76" t="s">
        <v>59</v>
      </c>
      <c r="C5" s="76"/>
      <c r="D5" s="77">
        <v>0</v>
      </c>
      <c r="E5" s="77">
        <v>0</v>
      </c>
      <c r="F5" s="77">
        <v>0</v>
      </c>
      <c r="G5" s="77">
        <v>0</v>
      </c>
      <c r="H5" s="77">
        <v>0</v>
      </c>
      <c r="I5" s="77">
        <v>0</v>
      </c>
      <c r="J5" s="77">
        <v>0</v>
      </c>
      <c r="K5" s="77">
        <v>0</v>
      </c>
      <c r="L5" s="77">
        <v>0</v>
      </c>
      <c r="M5" s="77">
        <v>0</v>
      </c>
      <c r="N5" s="77">
        <v>0</v>
      </c>
      <c r="O5" s="77">
        <v>0</v>
      </c>
      <c r="P5" s="777">
        <f>SUM(D5:O5)</f>
        <v>0</v>
      </c>
    </row>
    <row r="6" spans="1:16" ht="12.75">
      <c r="A6" s="75" t="s">
        <v>102</v>
      </c>
      <c r="B6" s="76" t="s">
        <v>28</v>
      </c>
      <c r="C6" s="76"/>
      <c r="D6" s="77">
        <v>0</v>
      </c>
      <c r="E6" s="77">
        <v>0</v>
      </c>
      <c r="F6" s="77">
        <v>0</v>
      </c>
      <c r="G6" s="77">
        <v>0</v>
      </c>
      <c r="H6" s="77">
        <v>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v>0</v>
      </c>
      <c r="O6" s="77">
        <v>0</v>
      </c>
      <c r="P6" s="777">
        <f>SUM(D6:O6)</f>
        <v>0</v>
      </c>
    </row>
    <row r="7" spans="1:16" ht="12.75">
      <c r="A7" s="75">
        <v>3</v>
      </c>
      <c r="B7" s="76" t="s">
        <v>60</v>
      </c>
      <c r="C7" s="76"/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7">
        <f>SUM(D7:O7)</f>
        <v>0</v>
      </c>
    </row>
    <row r="8" spans="1:16" ht="15">
      <c r="A8" s="603">
        <v>4</v>
      </c>
      <c r="B8" s="593" t="s">
        <v>61</v>
      </c>
      <c r="C8" s="604"/>
      <c r="D8" s="605">
        <f aca="true" t="shared" si="0" ref="D8:O8">SUM(D5:D7)</f>
        <v>0</v>
      </c>
      <c r="E8" s="605">
        <f t="shared" si="0"/>
        <v>0</v>
      </c>
      <c r="F8" s="605">
        <f t="shared" si="0"/>
        <v>0</v>
      </c>
      <c r="G8" s="605">
        <f t="shared" si="0"/>
        <v>0</v>
      </c>
      <c r="H8" s="605">
        <f t="shared" si="0"/>
        <v>0</v>
      </c>
      <c r="I8" s="605">
        <f t="shared" si="0"/>
        <v>0</v>
      </c>
      <c r="J8" s="605">
        <f t="shared" si="0"/>
        <v>0</v>
      </c>
      <c r="K8" s="605">
        <f t="shared" si="0"/>
        <v>0</v>
      </c>
      <c r="L8" s="605">
        <f t="shared" si="0"/>
        <v>0</v>
      </c>
      <c r="M8" s="605">
        <f t="shared" si="0"/>
        <v>0</v>
      </c>
      <c r="N8" s="605">
        <f t="shared" si="0"/>
        <v>0</v>
      </c>
      <c r="O8" s="605">
        <f t="shared" si="0"/>
        <v>0</v>
      </c>
      <c r="P8" s="598">
        <f>SUM(D8:O8)</f>
        <v>0</v>
      </c>
    </row>
    <row r="9" spans="1:16" ht="12.75">
      <c r="A9" s="125"/>
      <c r="B9" s="132"/>
      <c r="C9" s="133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30"/>
    </row>
    <row r="10" spans="1:16" ht="12.75">
      <c r="A10" s="75">
        <v>5</v>
      </c>
      <c r="B10" s="76" t="s">
        <v>62</v>
      </c>
      <c r="C10" s="76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7">
        <f>SUM(D10:O10)</f>
        <v>0</v>
      </c>
    </row>
    <row r="11" spans="1:16" ht="12.75">
      <c r="A11" s="75">
        <v>6</v>
      </c>
      <c r="B11" s="83">
        <v>4</v>
      </c>
      <c r="C11" s="76" t="s">
        <v>8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7">
        <f>SUM(D11:O11)</f>
        <v>0</v>
      </c>
    </row>
    <row r="12" spans="1:16" ht="12.75">
      <c r="A12" s="75">
        <v>7</v>
      </c>
      <c r="B12" s="778" t="s">
        <v>63</v>
      </c>
      <c r="C12" s="84" t="s">
        <v>64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779">
        <v>0</v>
      </c>
      <c r="P12" s="780">
        <f>SUM(D12:O12)</f>
        <v>0</v>
      </c>
    </row>
    <row r="13" spans="1:16" ht="12.75">
      <c r="A13" s="75">
        <v>8</v>
      </c>
      <c r="B13" s="87" t="s">
        <v>65</v>
      </c>
      <c r="C13" s="88" t="s">
        <v>66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781"/>
    </row>
    <row r="14" spans="1:16" ht="12.75">
      <c r="A14" s="75">
        <v>9</v>
      </c>
      <c r="B14" s="76" t="s">
        <v>67</v>
      </c>
      <c r="C14" s="76"/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7">
        <f aca="true" t="shared" si="1" ref="P14:P21">SUM(D14:O14)</f>
        <v>0</v>
      </c>
    </row>
    <row r="15" spans="1:16" ht="12.75">
      <c r="A15" s="75">
        <v>10</v>
      </c>
      <c r="B15" s="76" t="s">
        <v>16</v>
      </c>
      <c r="C15" s="76"/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7">
        <f t="shared" si="1"/>
        <v>0</v>
      </c>
    </row>
    <row r="16" spans="1:16" ht="12.75">
      <c r="A16" s="75">
        <v>11</v>
      </c>
      <c r="B16" s="79" t="s">
        <v>365</v>
      </c>
      <c r="C16" s="80"/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7">
        <f t="shared" si="1"/>
        <v>0</v>
      </c>
    </row>
    <row r="17" spans="1:16" ht="12.75">
      <c r="A17" s="75">
        <v>12</v>
      </c>
      <c r="B17" s="79" t="s">
        <v>68</v>
      </c>
      <c r="C17" s="80"/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7">
        <f t="shared" si="1"/>
        <v>0</v>
      </c>
    </row>
    <row r="18" spans="1:16" ht="12.75">
      <c r="A18" s="75" t="s">
        <v>103</v>
      </c>
      <c r="B18" s="131"/>
      <c r="C18" s="80"/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7">
        <f t="shared" si="1"/>
        <v>0</v>
      </c>
    </row>
    <row r="19" spans="1:16" ht="12.75">
      <c r="A19" s="75" t="s">
        <v>104</v>
      </c>
      <c r="B19" s="131" t="s">
        <v>98</v>
      </c>
      <c r="C19" s="80" t="s">
        <v>366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7">
        <f t="shared" si="1"/>
        <v>0</v>
      </c>
    </row>
    <row r="20" spans="1:16" ht="12.75">
      <c r="A20" s="75" t="s">
        <v>105</v>
      </c>
      <c r="B20" s="131" t="s">
        <v>99</v>
      </c>
      <c r="C20" s="80" t="s">
        <v>108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7">
        <f t="shared" si="1"/>
        <v>0</v>
      </c>
    </row>
    <row r="21" spans="1:16" ht="15">
      <c r="A21" s="603">
        <v>14</v>
      </c>
      <c r="B21" s="606" t="s">
        <v>69</v>
      </c>
      <c r="C21" s="607"/>
      <c r="D21" s="605">
        <f aca="true" t="shared" si="2" ref="D21:O21">SUM(D11:D20)</f>
        <v>0</v>
      </c>
      <c r="E21" s="605">
        <f t="shared" si="2"/>
        <v>0</v>
      </c>
      <c r="F21" s="605">
        <f t="shared" si="2"/>
        <v>0</v>
      </c>
      <c r="G21" s="605">
        <f t="shared" si="2"/>
        <v>0</v>
      </c>
      <c r="H21" s="605">
        <f t="shared" si="2"/>
        <v>0</v>
      </c>
      <c r="I21" s="605">
        <f t="shared" si="2"/>
        <v>0</v>
      </c>
      <c r="J21" s="605">
        <f t="shared" si="2"/>
        <v>0</v>
      </c>
      <c r="K21" s="605">
        <f t="shared" si="2"/>
        <v>0</v>
      </c>
      <c r="L21" s="605">
        <f t="shared" si="2"/>
        <v>0</v>
      </c>
      <c r="M21" s="605">
        <f t="shared" si="2"/>
        <v>0</v>
      </c>
      <c r="N21" s="605">
        <f t="shared" si="2"/>
        <v>0</v>
      </c>
      <c r="O21" s="605">
        <f t="shared" si="2"/>
        <v>0</v>
      </c>
      <c r="P21" s="598">
        <f t="shared" si="1"/>
        <v>0</v>
      </c>
    </row>
    <row r="22" spans="1:16" ht="12.75">
      <c r="A22" s="134" t="s">
        <v>4</v>
      </c>
      <c r="B22" s="135" t="s">
        <v>4</v>
      </c>
      <c r="C22" s="136"/>
      <c r="D22" s="137" t="s">
        <v>4</v>
      </c>
      <c r="E22" s="137" t="s">
        <v>4</v>
      </c>
      <c r="F22" s="137" t="s">
        <v>4</v>
      </c>
      <c r="G22" s="137" t="s">
        <v>4</v>
      </c>
      <c r="H22" s="137" t="s">
        <v>4</v>
      </c>
      <c r="I22" s="137" t="s">
        <v>4</v>
      </c>
      <c r="J22" s="137" t="s">
        <v>4</v>
      </c>
      <c r="K22" s="137" t="s">
        <v>4</v>
      </c>
      <c r="L22" s="137" t="s">
        <v>70</v>
      </c>
      <c r="M22" s="137" t="s">
        <v>4</v>
      </c>
      <c r="N22" s="137" t="s">
        <v>4</v>
      </c>
      <c r="O22" s="137" t="s">
        <v>4</v>
      </c>
      <c r="P22" s="138" t="s">
        <v>4</v>
      </c>
    </row>
    <row r="23" spans="1:16" ht="12.75">
      <c r="A23" s="91"/>
      <c r="B23" s="782" t="s">
        <v>71</v>
      </c>
      <c r="C23" s="92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783"/>
    </row>
    <row r="24" spans="1:16" ht="12.75">
      <c r="A24" s="75">
        <v>15</v>
      </c>
      <c r="B24" s="79" t="s">
        <v>72</v>
      </c>
      <c r="C24" s="80"/>
      <c r="D24" s="77">
        <f aca="true" t="shared" si="3" ref="D24:O24">D8-D21</f>
        <v>0</v>
      </c>
      <c r="E24" s="77">
        <f t="shared" si="3"/>
        <v>0</v>
      </c>
      <c r="F24" s="77">
        <f t="shared" si="3"/>
        <v>0</v>
      </c>
      <c r="G24" s="77">
        <f t="shared" si="3"/>
        <v>0</v>
      </c>
      <c r="H24" s="77">
        <f t="shared" si="3"/>
        <v>0</v>
      </c>
      <c r="I24" s="85">
        <f t="shared" si="3"/>
        <v>0</v>
      </c>
      <c r="J24" s="85">
        <f t="shared" si="3"/>
        <v>0</v>
      </c>
      <c r="K24" s="77">
        <f t="shared" si="3"/>
        <v>0</v>
      </c>
      <c r="L24" s="85">
        <f t="shared" si="3"/>
        <v>0</v>
      </c>
      <c r="M24" s="85">
        <f t="shared" si="3"/>
        <v>0</v>
      </c>
      <c r="N24" s="77">
        <f t="shared" si="3"/>
        <v>0</v>
      </c>
      <c r="O24" s="77">
        <f t="shared" si="3"/>
        <v>0</v>
      </c>
      <c r="P24" s="777"/>
    </row>
    <row r="25" spans="1:16" ht="12.75">
      <c r="A25" s="75">
        <v>16</v>
      </c>
      <c r="B25" s="79" t="s">
        <v>73</v>
      </c>
      <c r="C25" s="80"/>
      <c r="D25" s="77">
        <f>D24</f>
        <v>0</v>
      </c>
      <c r="E25" s="77">
        <f aca="true" t="shared" si="4" ref="E25:O25">D25+E8-E21</f>
        <v>0</v>
      </c>
      <c r="F25" s="77">
        <f t="shared" si="4"/>
        <v>0</v>
      </c>
      <c r="G25" s="77">
        <f t="shared" si="4"/>
        <v>0</v>
      </c>
      <c r="H25" s="784">
        <f t="shared" si="4"/>
        <v>0</v>
      </c>
      <c r="I25" s="785">
        <f t="shared" si="4"/>
        <v>0</v>
      </c>
      <c r="J25" s="785">
        <f t="shared" si="4"/>
        <v>0</v>
      </c>
      <c r="K25" s="786">
        <f t="shared" si="4"/>
        <v>0</v>
      </c>
      <c r="L25" s="785">
        <f t="shared" si="4"/>
        <v>0</v>
      </c>
      <c r="M25" s="785">
        <f t="shared" si="4"/>
        <v>0</v>
      </c>
      <c r="N25" s="787">
        <f t="shared" si="4"/>
        <v>0</v>
      </c>
      <c r="O25" s="77">
        <f t="shared" si="4"/>
        <v>0</v>
      </c>
      <c r="P25" s="777">
        <f>O25</f>
        <v>0</v>
      </c>
    </row>
    <row r="26" spans="1:16" ht="12.75">
      <c r="A26" s="753" t="s">
        <v>4</v>
      </c>
      <c r="B26" s="3"/>
      <c r="C26" s="3"/>
      <c r="D26" s="788"/>
      <c r="E26" s="788"/>
      <c r="F26" s="788"/>
      <c r="G26" s="788"/>
      <c r="H26" s="788"/>
      <c r="I26" s="788"/>
      <c r="J26" s="788"/>
      <c r="K26" s="788"/>
      <c r="L26" s="788"/>
      <c r="M26" s="788"/>
      <c r="N26" s="788"/>
      <c r="O26" s="788"/>
      <c r="P26" s="139" t="s">
        <v>4</v>
      </c>
    </row>
    <row r="27" spans="1:16" ht="12.75">
      <c r="A27" s="95">
        <v>17</v>
      </c>
      <c r="C27" s="789" t="s">
        <v>74</v>
      </c>
      <c r="D27" s="795">
        <f>I27-M27</f>
        <v>0</v>
      </c>
      <c r="E27" s="790"/>
      <c r="F27" s="790"/>
      <c r="G27" s="790"/>
      <c r="H27" s="791" t="s">
        <v>75</v>
      </c>
      <c r="I27" s="762">
        <v>0</v>
      </c>
      <c r="J27" s="790"/>
      <c r="K27" s="790"/>
      <c r="L27" s="791" t="s">
        <v>76</v>
      </c>
      <c r="M27" s="796">
        <v>0</v>
      </c>
      <c r="N27" s="790"/>
      <c r="O27" s="790"/>
      <c r="P27" s="783" t="s">
        <v>4</v>
      </c>
    </row>
    <row r="28" spans="1:16" ht="12.75">
      <c r="A28" s="753" t="s">
        <v>4</v>
      </c>
      <c r="B28" s="3" t="s">
        <v>4</v>
      </c>
      <c r="C28" s="3"/>
      <c r="D28" s="788"/>
      <c r="E28" s="788"/>
      <c r="F28" s="788"/>
      <c r="G28" s="788"/>
      <c r="H28" s="788"/>
      <c r="I28" s="788"/>
      <c r="J28" s="788"/>
      <c r="K28" s="788"/>
      <c r="L28" s="788"/>
      <c r="M28" s="788"/>
      <c r="N28" s="788"/>
      <c r="O28" s="788"/>
      <c r="P28" s="139" t="s">
        <v>4</v>
      </c>
    </row>
    <row r="29" spans="1:16" ht="12.75">
      <c r="A29" s="75">
        <v>18</v>
      </c>
      <c r="B29" s="79" t="s">
        <v>77</v>
      </c>
      <c r="C29" s="80"/>
      <c r="D29" s="77">
        <f>D25+M27</f>
        <v>0</v>
      </c>
      <c r="E29" s="77">
        <f>E25+M27</f>
        <v>0</v>
      </c>
      <c r="F29" s="77">
        <f>F25+M27</f>
        <v>0</v>
      </c>
      <c r="G29" s="77">
        <f>G25+M27</f>
        <v>0</v>
      </c>
      <c r="H29" s="77">
        <f>H25+M27</f>
        <v>0</v>
      </c>
      <c r="I29" s="77">
        <f>I25+M27</f>
        <v>0</v>
      </c>
      <c r="J29" s="77">
        <f>J25+M27</f>
        <v>0</v>
      </c>
      <c r="K29" s="77">
        <f>K25+M27</f>
        <v>0</v>
      </c>
      <c r="L29" s="77">
        <f>L25+M27</f>
        <v>0</v>
      </c>
      <c r="M29" s="77">
        <f>M25+M27</f>
        <v>0</v>
      </c>
      <c r="N29" s="77">
        <f>N25+M27</f>
        <v>0</v>
      </c>
      <c r="O29" s="77">
        <f>O25+M27</f>
        <v>0</v>
      </c>
      <c r="P29" s="777">
        <f>P25+M27</f>
        <v>0</v>
      </c>
    </row>
    <row r="30" spans="1:16" ht="13.5" thickBot="1">
      <c r="A30" s="75" t="s">
        <v>4</v>
      </c>
      <c r="B30" s="79" t="s">
        <v>4</v>
      </c>
      <c r="C30" s="80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80" t="s">
        <v>4</v>
      </c>
    </row>
    <row r="31" spans="1:16" ht="15.75" thickTop="1">
      <c r="A31" s="603">
        <v>19</v>
      </c>
      <c r="B31" s="606" t="s">
        <v>9</v>
      </c>
      <c r="C31" s="607"/>
      <c r="D31" s="597">
        <f>D29+D27</f>
        <v>0</v>
      </c>
      <c r="E31" s="597">
        <f>E29+D27</f>
        <v>0</v>
      </c>
      <c r="F31" s="597">
        <f>F29+D27</f>
        <v>0</v>
      </c>
      <c r="G31" s="597">
        <f>G29+D27</f>
        <v>0</v>
      </c>
      <c r="H31" s="597">
        <f>H29+D27</f>
        <v>0</v>
      </c>
      <c r="I31" s="597">
        <f>I29+D27</f>
        <v>0</v>
      </c>
      <c r="J31" s="597">
        <f>J29+D27</f>
        <v>0</v>
      </c>
      <c r="K31" s="597">
        <f>K29+D27</f>
        <v>0</v>
      </c>
      <c r="L31" s="597">
        <f>L29+D27</f>
        <v>0</v>
      </c>
      <c r="M31" s="597">
        <f>M29+D27</f>
        <v>0</v>
      </c>
      <c r="N31" s="597">
        <f>N29+D27</f>
        <v>0</v>
      </c>
      <c r="O31" s="608">
        <f>O29+D27</f>
        <v>0</v>
      </c>
      <c r="P31" s="609">
        <f>P29+D27</f>
        <v>0</v>
      </c>
    </row>
    <row r="32" spans="1:16" ht="12.75">
      <c r="A32" s="75"/>
      <c r="B32" s="79"/>
      <c r="C32" s="8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9"/>
      <c r="P32" s="792"/>
    </row>
    <row r="33" spans="1:16" ht="12.75">
      <c r="A33" s="91">
        <v>20</v>
      </c>
      <c r="B33" s="101" t="s">
        <v>78</v>
      </c>
      <c r="C33" s="101"/>
      <c r="D33" s="93">
        <f>D4-D5</f>
        <v>0</v>
      </c>
      <c r="E33" s="93">
        <f>(D4+E4)-(D5+E5)</f>
        <v>0</v>
      </c>
      <c r="F33" s="93">
        <f>(D4+E4+F4)-(D5+E5+F5)</f>
        <v>0</v>
      </c>
      <c r="G33" s="93">
        <f>(D4+E4+F4+G4)-(D5+E5+F5+G5)</f>
        <v>0</v>
      </c>
      <c r="H33" s="93">
        <f>(D4+E4+F4+G4+H4)-(D5+E5+F5+G5+H5)</f>
        <v>0</v>
      </c>
      <c r="I33" s="93">
        <f>(D4+E4+F4+G4+H4+I4)-(D5+E5+F5+G5+H5+I5)</f>
        <v>0</v>
      </c>
      <c r="J33" s="93">
        <f>(D4+E4+F4+G4+H4+I4+J4)-(D5+E5+F5+G5+H5+I5+J5)</f>
        <v>0</v>
      </c>
      <c r="K33" s="93">
        <f>(D4+E4+F4+G4+H4+I4+J4+K4)-(D5+E5+F5+G5+H5+I5+J5+K5)</f>
        <v>0</v>
      </c>
      <c r="L33" s="93">
        <f>SUM(D4:L4)-SUM(D5:L5)</f>
        <v>0</v>
      </c>
      <c r="M33" s="93">
        <f>SUM(D4:M4)-SUM(D5:M5)</f>
        <v>0</v>
      </c>
      <c r="N33" s="93">
        <f>SUM(D4:N4)-SUM(D5:N5)</f>
        <v>0</v>
      </c>
      <c r="O33" s="120">
        <f>SUM(D4:O4)-SUM(D5:O5)</f>
        <v>0</v>
      </c>
      <c r="P33" s="793">
        <f>O33</f>
        <v>0</v>
      </c>
    </row>
    <row r="34" spans="1:16" ht="13.5" thickBot="1">
      <c r="A34" s="75">
        <v>21</v>
      </c>
      <c r="B34" s="76" t="s">
        <v>79</v>
      </c>
      <c r="C34" s="76"/>
      <c r="D34" s="81">
        <v>0</v>
      </c>
      <c r="E34" s="81">
        <v>0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  <c r="O34" s="122">
        <v>0</v>
      </c>
      <c r="P34" s="794">
        <f>(O34)*-1</f>
        <v>0</v>
      </c>
    </row>
    <row r="35" spans="1:16" ht="16.5" thickBot="1" thickTop="1">
      <c r="A35" s="102" t="s">
        <v>4</v>
      </c>
      <c r="B35" s="103" t="s">
        <v>70</v>
      </c>
      <c r="C35" s="103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610">
        <f>SUM(P31:P34)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1">
      <selection activeCell="J54" sqref="J54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14" width="10.7109375" style="0" customWidth="1"/>
    <col min="15" max="15" width="12.7109375" style="0" customWidth="1"/>
  </cols>
  <sheetData>
    <row r="1" spans="1:15" ht="18">
      <c r="A1" s="272" t="s">
        <v>296</v>
      </c>
      <c r="B1" s="272" t="s">
        <v>297</v>
      </c>
      <c r="C1" s="337"/>
      <c r="D1" s="337"/>
      <c r="E1" s="337"/>
      <c r="N1" s="524" t="s">
        <v>271</v>
      </c>
      <c r="O1" s="523"/>
    </row>
    <row r="2" s="129" customFormat="1" ht="9" thickBot="1"/>
    <row r="3" spans="1:15" ht="16.5" thickBot="1" thickTop="1">
      <c r="A3" s="611" t="s">
        <v>44</v>
      </c>
      <c r="B3" s="612" t="s">
        <v>217</v>
      </c>
      <c r="C3" s="613" t="s">
        <v>218</v>
      </c>
      <c r="D3" s="613" t="s">
        <v>219</v>
      </c>
      <c r="E3" s="613" t="s">
        <v>220</v>
      </c>
      <c r="F3" s="613" t="s">
        <v>221</v>
      </c>
      <c r="G3" s="613" t="s">
        <v>10</v>
      </c>
      <c r="H3" s="613" t="s">
        <v>222</v>
      </c>
      <c r="I3" s="613" t="s">
        <v>223</v>
      </c>
      <c r="J3" s="613" t="s">
        <v>224</v>
      </c>
      <c r="K3" s="613" t="s">
        <v>225</v>
      </c>
      <c r="L3" s="613" t="s">
        <v>226</v>
      </c>
      <c r="M3" s="613" t="s">
        <v>227</v>
      </c>
      <c r="N3" s="613" t="s">
        <v>228</v>
      </c>
      <c r="O3" s="614" t="s">
        <v>229</v>
      </c>
    </row>
    <row r="4" spans="1:16" ht="13.5" thickTop="1">
      <c r="A4" s="282" t="s">
        <v>230</v>
      </c>
      <c r="B4" s="283" t="s">
        <v>231</v>
      </c>
      <c r="C4" s="284" t="s">
        <v>4</v>
      </c>
      <c r="D4" s="284" t="s">
        <v>4</v>
      </c>
      <c r="E4" s="284" t="s">
        <v>4</v>
      </c>
      <c r="F4" s="284" t="s">
        <v>4</v>
      </c>
      <c r="G4" s="284" t="s">
        <v>4</v>
      </c>
      <c r="H4" s="284" t="s">
        <v>4</v>
      </c>
      <c r="I4" s="284" t="s">
        <v>4</v>
      </c>
      <c r="J4" s="284" t="s">
        <v>4</v>
      </c>
      <c r="K4" s="284" t="s">
        <v>4</v>
      </c>
      <c r="L4" s="284" t="s">
        <v>4</v>
      </c>
      <c r="M4" s="284"/>
      <c r="N4" s="285" t="s">
        <v>232</v>
      </c>
      <c r="O4" s="286">
        <f>O11/12</f>
        <v>0</v>
      </c>
      <c r="P4" s="69"/>
    </row>
    <row r="5" spans="1:16" ht="12.75">
      <c r="A5" s="287">
        <v>1</v>
      </c>
      <c r="B5" s="288" t="s">
        <v>233</v>
      </c>
      <c r="C5" s="284"/>
      <c r="D5" s="284"/>
      <c r="E5" s="284" t="s">
        <v>4</v>
      </c>
      <c r="F5" s="284" t="s">
        <v>4</v>
      </c>
      <c r="G5" s="284"/>
      <c r="H5" s="284" t="s">
        <v>4</v>
      </c>
      <c r="I5" s="284" t="s">
        <v>4</v>
      </c>
      <c r="J5" s="284"/>
      <c r="K5" s="284" t="s">
        <v>4</v>
      </c>
      <c r="L5" s="284" t="s">
        <v>4</v>
      </c>
      <c r="M5" s="284"/>
      <c r="N5" s="284" t="s">
        <v>4</v>
      </c>
      <c r="O5" s="289">
        <f aca="true" t="shared" si="0" ref="O5:O20">SUM(C5:N5)</f>
        <v>0</v>
      </c>
      <c r="P5" s="69"/>
    </row>
    <row r="6" spans="1:16" ht="12.75">
      <c r="A6" s="287">
        <v>2</v>
      </c>
      <c r="B6" s="288" t="s">
        <v>234</v>
      </c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9">
        <f t="shared" si="0"/>
        <v>0</v>
      </c>
      <c r="P6" s="69"/>
    </row>
    <row r="7" spans="1:16" ht="12.75">
      <c r="A7" s="287">
        <v>3</v>
      </c>
      <c r="B7" s="288" t="s">
        <v>235</v>
      </c>
      <c r="C7" s="284"/>
      <c r="D7" s="284" t="s">
        <v>4</v>
      </c>
      <c r="E7" s="284"/>
      <c r="F7" s="284" t="s">
        <v>4</v>
      </c>
      <c r="G7" s="284"/>
      <c r="H7" s="284" t="s">
        <v>4</v>
      </c>
      <c r="I7" s="284"/>
      <c r="J7" s="284" t="s">
        <v>4</v>
      </c>
      <c r="K7" s="284"/>
      <c r="L7" s="284"/>
      <c r="M7" s="284"/>
      <c r="N7" s="284" t="s">
        <v>4</v>
      </c>
      <c r="O7" s="289">
        <f t="shared" si="0"/>
        <v>0</v>
      </c>
      <c r="P7" s="69"/>
    </row>
    <row r="8" spans="1:16" ht="12.75">
      <c r="A8" s="287">
        <v>4</v>
      </c>
      <c r="B8" s="288" t="s">
        <v>236</v>
      </c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9">
        <f t="shared" si="0"/>
        <v>0</v>
      </c>
      <c r="P8" s="69"/>
    </row>
    <row r="9" spans="1:16" ht="12.75">
      <c r="A9" s="287">
        <v>5</v>
      </c>
      <c r="B9" s="288" t="s">
        <v>237</v>
      </c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9">
        <f t="shared" si="0"/>
        <v>0</v>
      </c>
      <c r="P9" s="69"/>
    </row>
    <row r="10" spans="1:16" ht="12.75">
      <c r="A10" s="287">
        <v>6</v>
      </c>
      <c r="B10" s="288"/>
      <c r="C10" s="284"/>
      <c r="D10" s="284" t="s">
        <v>4</v>
      </c>
      <c r="E10" s="284"/>
      <c r="F10" s="284"/>
      <c r="G10" s="284"/>
      <c r="H10" s="284"/>
      <c r="I10" s="284"/>
      <c r="J10" s="284" t="s">
        <v>4</v>
      </c>
      <c r="K10" s="284"/>
      <c r="L10" s="284"/>
      <c r="M10" s="284"/>
      <c r="N10" s="284" t="s">
        <v>4</v>
      </c>
      <c r="O10" s="289">
        <f t="shared" si="0"/>
        <v>0</v>
      </c>
      <c r="P10" s="69"/>
    </row>
    <row r="11" spans="1:16" ht="12.75">
      <c r="A11" s="290"/>
      <c r="B11" s="291" t="s">
        <v>238</v>
      </c>
      <c r="C11" s="292">
        <f aca="true" t="shared" si="1" ref="C11:N11">SUM(C5:C10)</f>
        <v>0</v>
      </c>
      <c r="D11" s="292">
        <f t="shared" si="1"/>
        <v>0</v>
      </c>
      <c r="E11" s="292">
        <f t="shared" si="1"/>
        <v>0</v>
      </c>
      <c r="F11" s="292">
        <f t="shared" si="1"/>
        <v>0</v>
      </c>
      <c r="G11" s="292">
        <f t="shared" si="1"/>
        <v>0</v>
      </c>
      <c r="H11" s="292">
        <f t="shared" si="1"/>
        <v>0</v>
      </c>
      <c r="I11" s="292">
        <f t="shared" si="1"/>
        <v>0</v>
      </c>
      <c r="J11" s="292">
        <f t="shared" si="1"/>
        <v>0</v>
      </c>
      <c r="K11" s="292">
        <f t="shared" si="1"/>
        <v>0</v>
      </c>
      <c r="L11" s="292">
        <f t="shared" si="1"/>
        <v>0</v>
      </c>
      <c r="M11" s="292">
        <f t="shared" si="1"/>
        <v>0</v>
      </c>
      <c r="N11" s="292">
        <f t="shared" si="1"/>
        <v>0</v>
      </c>
      <c r="O11" s="293">
        <f>SUM(C11:N11)</f>
        <v>0</v>
      </c>
      <c r="P11" s="69"/>
    </row>
    <row r="12" spans="1:16" ht="12.75">
      <c r="A12" s="294" t="s">
        <v>239</v>
      </c>
      <c r="B12" s="295" t="s">
        <v>240</v>
      </c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85" t="s">
        <v>241</v>
      </c>
      <c r="O12" s="286">
        <f>O21/12</f>
        <v>0</v>
      </c>
      <c r="P12" s="69"/>
    </row>
    <row r="13" spans="1:16" ht="12.75">
      <c r="A13" s="287">
        <v>1</v>
      </c>
      <c r="B13" s="288" t="s">
        <v>242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9">
        <f t="shared" si="0"/>
        <v>0</v>
      </c>
      <c r="P13" s="69"/>
    </row>
    <row r="14" spans="1:16" ht="12.75">
      <c r="A14" s="287">
        <v>2</v>
      </c>
      <c r="B14" s="288" t="s">
        <v>243</v>
      </c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9">
        <f t="shared" si="0"/>
        <v>0</v>
      </c>
      <c r="P14" s="69"/>
    </row>
    <row r="15" spans="1:16" ht="12.75">
      <c r="A15" s="287">
        <v>3</v>
      </c>
      <c r="B15" s="288" t="s">
        <v>244</v>
      </c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9">
        <f t="shared" si="0"/>
        <v>0</v>
      </c>
      <c r="P15" s="69"/>
    </row>
    <row r="16" spans="1:16" ht="12.75">
      <c r="A16" s="287">
        <v>4</v>
      </c>
      <c r="B16" s="288" t="s">
        <v>245</v>
      </c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9">
        <f t="shared" si="0"/>
        <v>0</v>
      </c>
      <c r="P16" s="69"/>
    </row>
    <row r="17" spans="1:16" ht="12.75">
      <c r="A17" s="287">
        <v>5</v>
      </c>
      <c r="B17" s="288" t="s">
        <v>246</v>
      </c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9">
        <f t="shared" si="0"/>
        <v>0</v>
      </c>
      <c r="P17" s="69"/>
    </row>
    <row r="18" spans="1:16" ht="12.75">
      <c r="A18" s="287">
        <v>6</v>
      </c>
      <c r="B18" s="288" t="s">
        <v>247</v>
      </c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9">
        <f t="shared" si="0"/>
        <v>0</v>
      </c>
      <c r="P18" s="69"/>
    </row>
    <row r="19" spans="1:16" ht="12.75">
      <c r="A19" s="287">
        <v>7</v>
      </c>
      <c r="B19" s="288" t="s">
        <v>248</v>
      </c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9">
        <f t="shared" si="0"/>
        <v>0</v>
      </c>
      <c r="P19" s="69"/>
    </row>
    <row r="20" spans="1:16" ht="12.75">
      <c r="A20" s="287">
        <v>8</v>
      </c>
      <c r="B20" s="288"/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9">
        <f t="shared" si="0"/>
        <v>0</v>
      </c>
      <c r="P20" s="69"/>
    </row>
    <row r="21" spans="1:16" ht="12.75">
      <c r="A21" s="290"/>
      <c r="B21" s="291" t="s">
        <v>249</v>
      </c>
      <c r="C21" s="292">
        <f aca="true" t="shared" si="2" ref="C21:N21">SUM(C13:C20)</f>
        <v>0</v>
      </c>
      <c r="D21" s="292">
        <f t="shared" si="2"/>
        <v>0</v>
      </c>
      <c r="E21" s="292">
        <f t="shared" si="2"/>
        <v>0</v>
      </c>
      <c r="F21" s="292">
        <f t="shared" si="2"/>
        <v>0</v>
      </c>
      <c r="G21" s="292">
        <f t="shared" si="2"/>
        <v>0</v>
      </c>
      <c r="H21" s="292">
        <f t="shared" si="2"/>
        <v>0</v>
      </c>
      <c r="I21" s="292">
        <f t="shared" si="2"/>
        <v>0</v>
      </c>
      <c r="J21" s="292">
        <f t="shared" si="2"/>
        <v>0</v>
      </c>
      <c r="K21" s="292">
        <f t="shared" si="2"/>
        <v>0</v>
      </c>
      <c r="L21" s="292">
        <f t="shared" si="2"/>
        <v>0</v>
      </c>
      <c r="M21" s="292">
        <f t="shared" si="2"/>
        <v>0</v>
      </c>
      <c r="N21" s="292">
        <f t="shared" si="2"/>
        <v>0</v>
      </c>
      <c r="O21" s="293">
        <f>SUM(C21:N21)</f>
        <v>0</v>
      </c>
      <c r="P21" s="69"/>
    </row>
    <row r="22" spans="1:16" ht="12.75">
      <c r="A22" s="297" t="s">
        <v>250</v>
      </c>
      <c r="B22" s="298" t="s">
        <v>251</v>
      </c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85" t="s">
        <v>252</v>
      </c>
      <c r="O22" s="286">
        <f>O29/12</f>
        <v>0</v>
      </c>
      <c r="P22" s="69"/>
    </row>
    <row r="23" spans="1:16" ht="12.75">
      <c r="A23" s="287">
        <v>1</v>
      </c>
      <c r="B23" s="288" t="s">
        <v>253</v>
      </c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9">
        <f aca="true" t="shared" si="3" ref="O23:O29">SUM(C23:N23)</f>
        <v>0</v>
      </c>
      <c r="P23" s="69"/>
    </row>
    <row r="24" spans="1:16" ht="12.75">
      <c r="A24" s="287">
        <v>2</v>
      </c>
      <c r="B24" s="288" t="s">
        <v>254</v>
      </c>
      <c r="C24" s="284" t="s">
        <v>4</v>
      </c>
      <c r="D24" s="284" t="s">
        <v>4</v>
      </c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9">
        <f t="shared" si="3"/>
        <v>0</v>
      </c>
      <c r="P24" s="69"/>
    </row>
    <row r="25" spans="1:16" ht="12.75">
      <c r="A25" s="287">
        <v>3</v>
      </c>
      <c r="B25" s="288" t="s">
        <v>255</v>
      </c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9">
        <f t="shared" si="3"/>
        <v>0</v>
      </c>
      <c r="P25" s="69"/>
    </row>
    <row r="26" spans="1:16" ht="12.75">
      <c r="A26" s="287">
        <v>4</v>
      </c>
      <c r="B26" s="288" t="s">
        <v>256</v>
      </c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9">
        <f t="shared" si="3"/>
        <v>0</v>
      </c>
      <c r="P26" s="69"/>
    </row>
    <row r="27" spans="1:16" ht="12.75">
      <c r="A27" s="300">
        <v>5</v>
      </c>
      <c r="B27" s="301" t="s">
        <v>257</v>
      </c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89">
        <f t="shared" si="3"/>
        <v>0</v>
      </c>
      <c r="P27" s="69"/>
    </row>
    <row r="28" spans="1:16" ht="12.75">
      <c r="A28" s="300">
        <v>6</v>
      </c>
      <c r="B28" s="301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89">
        <f t="shared" si="3"/>
        <v>0</v>
      </c>
      <c r="P28" s="69"/>
    </row>
    <row r="29" spans="1:16" ht="12.75">
      <c r="A29" s="290"/>
      <c r="B29" s="291" t="s">
        <v>238</v>
      </c>
      <c r="C29" s="292">
        <f aca="true" t="shared" si="4" ref="C29:N29">SUM(C23:C28)</f>
        <v>0</v>
      </c>
      <c r="D29" s="292">
        <f t="shared" si="4"/>
        <v>0</v>
      </c>
      <c r="E29" s="292">
        <f t="shared" si="4"/>
        <v>0</v>
      </c>
      <c r="F29" s="292">
        <f t="shared" si="4"/>
        <v>0</v>
      </c>
      <c r="G29" s="292">
        <f t="shared" si="4"/>
        <v>0</v>
      </c>
      <c r="H29" s="292">
        <f t="shared" si="4"/>
        <v>0</v>
      </c>
      <c r="I29" s="292">
        <f t="shared" si="4"/>
        <v>0</v>
      </c>
      <c r="J29" s="292">
        <f t="shared" si="4"/>
        <v>0</v>
      </c>
      <c r="K29" s="292">
        <f t="shared" si="4"/>
        <v>0</v>
      </c>
      <c r="L29" s="292">
        <f t="shared" si="4"/>
        <v>0</v>
      </c>
      <c r="M29" s="292">
        <f t="shared" si="4"/>
        <v>0</v>
      </c>
      <c r="N29" s="292">
        <f t="shared" si="4"/>
        <v>0</v>
      </c>
      <c r="O29" s="293">
        <f t="shared" si="3"/>
        <v>0</v>
      </c>
      <c r="P29" s="69"/>
    </row>
    <row r="30" spans="1:16" ht="12.75">
      <c r="A30" s="297" t="s">
        <v>258</v>
      </c>
      <c r="B30" s="298" t="s">
        <v>34</v>
      </c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85" t="s">
        <v>259</v>
      </c>
      <c r="O30" s="286">
        <f>O37/12</f>
        <v>0</v>
      </c>
      <c r="P30" s="69"/>
    </row>
    <row r="31" spans="1:16" ht="12.75">
      <c r="A31" s="287">
        <v>1</v>
      </c>
      <c r="B31" s="288" t="s">
        <v>260</v>
      </c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9">
        <f aca="true" t="shared" si="5" ref="O31:O37">SUM(C31:N31)</f>
        <v>0</v>
      </c>
      <c r="P31" s="69"/>
    </row>
    <row r="32" spans="1:16" ht="12.75">
      <c r="A32" s="287">
        <v>2</v>
      </c>
      <c r="B32" s="288" t="s">
        <v>261</v>
      </c>
      <c r="C32" s="284"/>
      <c r="D32" s="284"/>
      <c r="E32" s="284"/>
      <c r="F32" s="284"/>
      <c r="G32" s="284"/>
      <c r="H32" s="284"/>
      <c r="I32" s="284"/>
      <c r="J32" s="284" t="s">
        <v>4</v>
      </c>
      <c r="K32" s="284"/>
      <c r="L32" s="284"/>
      <c r="M32" s="284"/>
      <c r="N32" s="284"/>
      <c r="O32" s="289">
        <f t="shared" si="5"/>
        <v>0</v>
      </c>
      <c r="P32" s="69"/>
    </row>
    <row r="33" spans="1:16" ht="12.75">
      <c r="A33" s="287">
        <v>3</v>
      </c>
      <c r="B33" s="288" t="s">
        <v>262</v>
      </c>
      <c r="C33" s="284"/>
      <c r="D33" s="284"/>
      <c r="E33" s="284"/>
      <c r="F33" s="284"/>
      <c r="G33" s="284" t="s">
        <v>4</v>
      </c>
      <c r="H33" s="284"/>
      <c r="I33" s="284"/>
      <c r="J33" s="284"/>
      <c r="K33" s="284"/>
      <c r="L33" s="284"/>
      <c r="M33" s="284"/>
      <c r="N33" s="284"/>
      <c r="O33" s="289">
        <f t="shared" si="5"/>
        <v>0</v>
      </c>
      <c r="P33" s="69"/>
    </row>
    <row r="34" spans="1:16" ht="12.75">
      <c r="A34" s="287">
        <v>4</v>
      </c>
      <c r="B34" s="288" t="s">
        <v>263</v>
      </c>
      <c r="C34" s="284"/>
      <c r="D34" s="284"/>
      <c r="E34" s="284"/>
      <c r="F34" s="284"/>
      <c r="G34" s="284"/>
      <c r="H34" s="284" t="s">
        <v>4</v>
      </c>
      <c r="I34" s="284"/>
      <c r="J34" s="284" t="s">
        <v>4</v>
      </c>
      <c r="K34" s="284"/>
      <c r="L34" s="284"/>
      <c r="M34" s="284"/>
      <c r="N34" s="284"/>
      <c r="O34" s="289">
        <f t="shared" si="5"/>
        <v>0</v>
      </c>
      <c r="P34" s="69"/>
    </row>
    <row r="35" spans="1:16" ht="12.75">
      <c r="A35" s="287">
        <v>5</v>
      </c>
      <c r="B35" s="288" t="s">
        <v>264</v>
      </c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9">
        <f t="shared" si="5"/>
        <v>0</v>
      </c>
      <c r="P35" s="69"/>
    </row>
    <row r="36" spans="1:16" ht="12.75">
      <c r="A36" s="287">
        <v>6</v>
      </c>
      <c r="B36" s="288"/>
      <c r="C36" s="284"/>
      <c r="D36" s="284" t="s">
        <v>4</v>
      </c>
      <c r="E36" s="284" t="s">
        <v>4</v>
      </c>
      <c r="F36" s="284"/>
      <c r="G36" s="284"/>
      <c r="H36" s="284"/>
      <c r="I36" s="284"/>
      <c r="J36" s="284"/>
      <c r="K36" s="284"/>
      <c r="L36" s="284"/>
      <c r="M36" s="284"/>
      <c r="N36" s="284"/>
      <c r="O36" s="289">
        <f t="shared" si="5"/>
        <v>0</v>
      </c>
      <c r="P36" s="69"/>
    </row>
    <row r="37" spans="1:16" ht="12.75">
      <c r="A37" s="290"/>
      <c r="B37" s="291" t="s">
        <v>249</v>
      </c>
      <c r="C37" s="292">
        <f aca="true" t="shared" si="6" ref="C37:N37">SUM(C31:C36)</f>
        <v>0</v>
      </c>
      <c r="D37" s="292">
        <f t="shared" si="6"/>
        <v>0</v>
      </c>
      <c r="E37" s="292">
        <f t="shared" si="6"/>
        <v>0</v>
      </c>
      <c r="F37" s="292">
        <f t="shared" si="6"/>
        <v>0</v>
      </c>
      <c r="G37" s="292">
        <f t="shared" si="6"/>
        <v>0</v>
      </c>
      <c r="H37" s="292">
        <f t="shared" si="6"/>
        <v>0</v>
      </c>
      <c r="I37" s="292">
        <f t="shared" si="6"/>
        <v>0</v>
      </c>
      <c r="J37" s="292">
        <f t="shared" si="6"/>
        <v>0</v>
      </c>
      <c r="K37" s="292">
        <f t="shared" si="6"/>
        <v>0</v>
      </c>
      <c r="L37" s="292">
        <f t="shared" si="6"/>
        <v>0</v>
      </c>
      <c r="M37" s="292">
        <f t="shared" si="6"/>
        <v>0</v>
      </c>
      <c r="N37" s="292">
        <f t="shared" si="6"/>
        <v>0</v>
      </c>
      <c r="O37" s="293">
        <f t="shared" si="5"/>
        <v>0</v>
      </c>
      <c r="P37" s="69"/>
    </row>
    <row r="38" spans="1:16" ht="12.75">
      <c r="A38" s="282" t="s">
        <v>265</v>
      </c>
      <c r="B38" s="283" t="s">
        <v>266</v>
      </c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5" t="s">
        <v>267</v>
      </c>
      <c r="O38" s="286">
        <f>O43/12</f>
        <v>0</v>
      </c>
      <c r="P38" s="69"/>
    </row>
    <row r="39" spans="1:16" ht="12.75">
      <c r="A39" s="287">
        <v>1</v>
      </c>
      <c r="B39" s="288" t="s">
        <v>268</v>
      </c>
      <c r="C39" s="284"/>
      <c r="D39" s="284"/>
      <c r="E39" s="284"/>
      <c r="F39" s="284" t="s">
        <v>4</v>
      </c>
      <c r="G39" s="284"/>
      <c r="H39" s="284"/>
      <c r="I39" s="284" t="s">
        <v>4</v>
      </c>
      <c r="J39" s="284"/>
      <c r="K39" s="284"/>
      <c r="L39" s="284"/>
      <c r="M39" s="284"/>
      <c r="N39" s="284"/>
      <c r="O39" s="289">
        <f>SUM(C39:N39)</f>
        <v>0</v>
      </c>
      <c r="P39" s="69"/>
    </row>
    <row r="40" spans="1:16" ht="12.75">
      <c r="A40" s="287">
        <v>2</v>
      </c>
      <c r="B40" s="288" t="s">
        <v>270</v>
      </c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9">
        <f>SUM(C40:N40)</f>
        <v>0</v>
      </c>
      <c r="P40" s="69"/>
    </row>
    <row r="41" spans="1:16" ht="12.75">
      <c r="A41" s="287">
        <v>3</v>
      </c>
      <c r="B41" s="288" t="s">
        <v>269</v>
      </c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9">
        <f>SUM(C41:N41)</f>
        <v>0</v>
      </c>
      <c r="P41" s="69"/>
    </row>
    <row r="42" spans="1:16" ht="12.75">
      <c r="A42" s="287">
        <v>4</v>
      </c>
      <c r="B42" s="288"/>
      <c r="C42" s="284"/>
      <c r="D42" s="284"/>
      <c r="E42" s="284"/>
      <c r="F42" s="284" t="s">
        <v>4</v>
      </c>
      <c r="G42" s="284"/>
      <c r="H42" s="284"/>
      <c r="I42" s="284"/>
      <c r="J42" s="284"/>
      <c r="K42" s="284"/>
      <c r="L42" s="284" t="s">
        <v>4</v>
      </c>
      <c r="M42" s="284"/>
      <c r="N42" s="284"/>
      <c r="O42" s="289">
        <f>SUM(C42:N42)</f>
        <v>0</v>
      </c>
      <c r="P42" s="69"/>
    </row>
    <row r="43" spans="1:16" ht="12.75">
      <c r="A43" s="302"/>
      <c r="B43" s="303" t="s">
        <v>249</v>
      </c>
      <c r="C43" s="304">
        <f aca="true" t="shared" si="7" ref="C43:N43">SUM(C38:C42)</f>
        <v>0</v>
      </c>
      <c r="D43" s="304">
        <f t="shared" si="7"/>
        <v>0</v>
      </c>
      <c r="E43" s="304">
        <f t="shared" si="7"/>
        <v>0</v>
      </c>
      <c r="F43" s="304">
        <f t="shared" si="7"/>
        <v>0</v>
      </c>
      <c r="G43" s="304">
        <f t="shared" si="7"/>
        <v>0</v>
      </c>
      <c r="H43" s="304">
        <f t="shared" si="7"/>
        <v>0</v>
      </c>
      <c r="I43" s="304">
        <f t="shared" si="7"/>
        <v>0</v>
      </c>
      <c r="J43" s="304">
        <f t="shared" si="7"/>
        <v>0</v>
      </c>
      <c r="K43" s="304">
        <f t="shared" si="7"/>
        <v>0</v>
      </c>
      <c r="L43" s="304">
        <f t="shared" si="7"/>
        <v>0</v>
      </c>
      <c r="M43" s="304">
        <f t="shared" si="7"/>
        <v>0</v>
      </c>
      <c r="N43" s="304">
        <f t="shared" si="7"/>
        <v>0</v>
      </c>
      <c r="O43" s="293">
        <f>SUM(C43:N43)</f>
        <v>0</v>
      </c>
      <c r="P43" s="69"/>
    </row>
    <row r="44" spans="1:15" s="129" customFormat="1" ht="8.25">
      <c r="A44" s="305"/>
      <c r="B44" s="306" t="s">
        <v>4</v>
      </c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8"/>
    </row>
    <row r="45" spans="1:16" ht="12.75">
      <c r="A45" s="615" t="s">
        <v>4</v>
      </c>
      <c r="B45" s="616" t="s">
        <v>272</v>
      </c>
      <c r="C45" s="617">
        <f aca="true" t="shared" si="8" ref="C45:O45">C11+C21+C29+C37+C43</f>
        <v>0</v>
      </c>
      <c r="D45" s="617">
        <f t="shared" si="8"/>
        <v>0</v>
      </c>
      <c r="E45" s="617">
        <f t="shared" si="8"/>
        <v>0</v>
      </c>
      <c r="F45" s="617">
        <f t="shared" si="8"/>
        <v>0</v>
      </c>
      <c r="G45" s="617">
        <f t="shared" si="8"/>
        <v>0</v>
      </c>
      <c r="H45" s="617">
        <f t="shared" si="8"/>
        <v>0</v>
      </c>
      <c r="I45" s="617">
        <f t="shared" si="8"/>
        <v>0</v>
      </c>
      <c r="J45" s="617">
        <f t="shared" si="8"/>
        <v>0</v>
      </c>
      <c r="K45" s="617">
        <f t="shared" si="8"/>
        <v>0</v>
      </c>
      <c r="L45" s="617">
        <f t="shared" si="8"/>
        <v>0</v>
      </c>
      <c r="M45" s="617">
        <f t="shared" si="8"/>
        <v>0</v>
      </c>
      <c r="N45" s="617">
        <f t="shared" si="8"/>
        <v>0</v>
      </c>
      <c r="O45" s="618">
        <f t="shared" si="8"/>
        <v>0</v>
      </c>
      <c r="P45" s="169"/>
    </row>
    <row r="46" spans="1:16" ht="13.5" thickBot="1">
      <c r="A46" s="309"/>
      <c r="B46" s="310"/>
      <c r="C46" s="311"/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3"/>
      <c r="O46" s="314"/>
      <c r="P46" s="129"/>
    </row>
    <row r="47" spans="1:15" ht="13.5" thickTop="1">
      <c r="A47" s="315"/>
      <c r="B47" s="316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</row>
  </sheetData>
  <sheetProtection/>
  <printOptions/>
  <pageMargins left="0.3937007874015748" right="0.3937007874015748" top="0.7874015748031497" bottom="0.5905511811023623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Wirtschaftsplan</dc:title>
  <dc:subject>Planung für 1999</dc:subject>
  <dc:creator>HB</dc:creator>
  <cp:keywords/>
  <dc:description/>
  <cp:lastModifiedBy>Heinrich Bettmann</cp:lastModifiedBy>
  <cp:lastPrinted>2017-10-10T12:07:20Z</cp:lastPrinted>
  <dcterms:created xsi:type="dcterms:W3CDTF">1999-02-12T08:17:09Z</dcterms:created>
  <dcterms:modified xsi:type="dcterms:W3CDTF">2021-03-04T10:40:48Z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-744645647</vt:i4>
  </property>
  <property fmtid="{D5CDD505-2E9C-101B-9397-08002B2CF9AE}" pid="3" name="_EmailSubject">
    <vt:lpwstr>Unterlagen hgnc start up</vt:lpwstr>
  </property>
  <property fmtid="{D5CDD505-2E9C-101B-9397-08002B2CF9AE}" pid="4" name="_AuthorEmail">
    <vt:lpwstr>heinz.bettmann@rtz.de</vt:lpwstr>
  </property>
  <property fmtid="{D5CDD505-2E9C-101B-9397-08002B2CF9AE}" pid="5" name="_AuthorEmailDisplayName">
    <vt:lpwstr>Dr. Heinz Bettmann</vt:lpwstr>
  </property>
  <property fmtid="{D5CDD505-2E9C-101B-9397-08002B2CF9AE}" pid="6" name="_ReviewingToolsShownOnce">
    <vt:lpwstr/>
  </property>
</Properties>
</file>